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27795" windowHeight="10305"/>
  </bookViews>
  <sheets>
    <sheet name="THANG 1" sheetId="1" r:id="rId1"/>
    <sheet name="THANG 2" sheetId="13" r:id="rId2"/>
    <sheet name="THANG3" sheetId="14" r:id="rId3"/>
    <sheet name="nam 2019" sheetId="25" r:id="rId4"/>
    <sheet name="Sheet10" sheetId="22" r:id="rId5"/>
  </sheets>
  <definedNames>
    <definedName name="TENNV">'nam 2019'!$B$4:$B$55</definedName>
  </definedNames>
  <calcPr calcId="145621"/>
</workbook>
</file>

<file path=xl/calcChain.xml><?xml version="1.0" encoding="utf-8"?>
<calcChain xmlns="http://schemas.openxmlformats.org/spreadsheetml/2006/main">
  <c r="C72" i="22" l="1"/>
  <c r="D72" i="22"/>
  <c r="C71" i="22"/>
  <c r="G3" i="22"/>
  <c r="C123" i="22"/>
  <c r="C124" i="22"/>
  <c r="C125" i="22"/>
  <c r="C126" i="22"/>
  <c r="C127" i="22"/>
  <c r="C128" i="22"/>
  <c r="C129" i="22"/>
  <c r="C130" i="22"/>
  <c r="C131" i="22"/>
  <c r="C132" i="22"/>
  <c r="C133" i="22"/>
  <c r="C134" i="22"/>
  <c r="C135" i="22"/>
  <c r="C136" i="22"/>
  <c r="C137" i="22"/>
  <c r="C138" i="22"/>
  <c r="C139" i="22"/>
  <c r="C140" i="22"/>
  <c r="C141" i="22"/>
  <c r="C142" i="22"/>
  <c r="C143" i="22"/>
  <c r="C144" i="22"/>
  <c r="C145" i="22"/>
  <c r="C146" i="22"/>
  <c r="C147" i="22"/>
  <c r="C148" i="22"/>
  <c r="C149" i="22"/>
  <c r="C150" i="22"/>
  <c r="C151" i="22"/>
  <c r="C152" i="22"/>
  <c r="C153" i="22"/>
  <c r="C154" i="22"/>
  <c r="C155" i="22"/>
  <c r="C156" i="22"/>
  <c r="C157" i="22"/>
  <c r="C158" i="22"/>
  <c r="C159" i="22"/>
  <c r="C160" i="22"/>
  <c r="C161" i="22"/>
  <c r="C162" i="22"/>
  <c r="C163" i="22"/>
  <c r="C164" i="22"/>
  <c r="C165" i="22"/>
  <c r="C166" i="22"/>
  <c r="C167" i="22"/>
  <c r="C168" i="22"/>
  <c r="C169" i="22"/>
  <c r="C170" i="22"/>
  <c r="C171" i="22"/>
  <c r="C172" i="22"/>
  <c r="C173" i="22"/>
  <c r="C174" i="22"/>
  <c r="C175" i="22"/>
  <c r="C176" i="22"/>
  <c r="C177" i="22"/>
  <c r="C178" i="22"/>
  <c r="C179" i="22"/>
  <c r="C180" i="22"/>
  <c r="C181" i="22"/>
  <c r="C182" i="22"/>
  <c r="C183" i="22"/>
  <c r="G96" i="22"/>
  <c r="C97" i="22"/>
  <c r="C98" i="22"/>
  <c r="C99" i="22"/>
  <c r="C100" i="22"/>
  <c r="C101" i="22"/>
  <c r="C102" i="22"/>
  <c r="C103" i="22"/>
  <c r="C104" i="22"/>
  <c r="C105" i="22"/>
  <c r="C106" i="22"/>
  <c r="C107" i="22"/>
  <c r="C108" i="22"/>
  <c r="C109" i="22"/>
  <c r="C110" i="22"/>
  <c r="C111" i="22"/>
  <c r="C112" i="22"/>
  <c r="C113" i="22"/>
  <c r="C114" i="22"/>
  <c r="C115" i="22"/>
  <c r="C116" i="22"/>
  <c r="C117" i="22"/>
  <c r="C118" i="22"/>
  <c r="C119" i="22"/>
  <c r="C96" i="22"/>
  <c r="C73" i="22"/>
  <c r="C74" i="22"/>
  <c r="C75" i="22"/>
  <c r="C76" i="22"/>
  <c r="C77" i="22"/>
  <c r="C78" i="22"/>
  <c r="C79" i="22"/>
  <c r="C80" i="22"/>
  <c r="C81" i="22"/>
  <c r="C82" i="22"/>
  <c r="C83" i="22"/>
  <c r="C84" i="22"/>
  <c r="C85" i="22"/>
  <c r="C86" i="22"/>
  <c r="C87" i="22"/>
  <c r="C88" i="22"/>
  <c r="C89" i="22"/>
  <c r="C90" i="22"/>
  <c r="C91" i="22"/>
  <c r="C92" i="22"/>
  <c r="C93" i="22"/>
  <c r="C94" i="22"/>
  <c r="C95" i="22"/>
  <c r="F72" i="22"/>
  <c r="G18" i="22"/>
  <c r="D124" i="22"/>
  <c r="F124" i="22"/>
  <c r="B125" i="22" s="1"/>
  <c r="D125" i="22" s="1"/>
  <c r="C53" i="22"/>
  <c r="C54" i="22"/>
  <c r="C55" i="22"/>
  <c r="C56" i="22"/>
  <c r="C57" i="22"/>
  <c r="C58" i="22"/>
  <c r="C59" i="22"/>
  <c r="C60" i="22"/>
  <c r="C61" i="22"/>
  <c r="C62" i="22"/>
  <c r="C63" i="22"/>
  <c r="C64" i="22"/>
  <c r="C65" i="22"/>
  <c r="C41" i="22"/>
  <c r="C42" i="22"/>
  <c r="C43" i="22"/>
  <c r="C44" i="22"/>
  <c r="C45" i="22"/>
  <c r="C46" i="22"/>
  <c r="C47" i="22"/>
  <c r="C48" i="22"/>
  <c r="C49" i="22"/>
  <c r="C50" i="22"/>
  <c r="C51" i="22"/>
  <c r="C52" i="22"/>
  <c r="G54" i="22"/>
  <c r="D66" i="22" s="1"/>
  <c r="J4" i="22"/>
  <c r="C36" i="22"/>
  <c r="C37" i="22"/>
  <c r="C38" i="22"/>
  <c r="C39" i="22"/>
  <c r="C40" i="22"/>
  <c r="I4" i="22"/>
  <c r="C18" i="22"/>
  <c r="C19" i="22"/>
  <c r="C20" i="22"/>
  <c r="C21" i="22"/>
  <c r="C22" i="22"/>
  <c r="C23" i="22"/>
  <c r="C24" i="22"/>
  <c r="C25" i="22"/>
  <c r="C26" i="22"/>
  <c r="C27" i="22"/>
  <c r="C28" i="22"/>
  <c r="C29" i="22"/>
  <c r="C30" i="22"/>
  <c r="C31" i="22"/>
  <c r="C32" i="22"/>
  <c r="C33" i="22"/>
  <c r="C34" i="22"/>
  <c r="C35" i="22"/>
  <c r="C16" i="22"/>
  <c r="C17" i="22"/>
  <c r="C8" i="22"/>
  <c r="C9" i="22"/>
  <c r="C10" i="22"/>
  <c r="C11" i="22"/>
  <c r="C12" i="22"/>
  <c r="C13" i="22"/>
  <c r="C14" i="22"/>
  <c r="C15" i="22"/>
  <c r="C7" i="22"/>
  <c r="C6" i="22"/>
  <c r="F6" i="22" s="1"/>
  <c r="B7" i="22" s="1"/>
  <c r="G4" i="22"/>
  <c r="D6" i="22" s="1"/>
  <c r="C5" i="22"/>
  <c r="G5" i="25"/>
  <c r="G10" i="25"/>
  <c r="G6" i="25"/>
  <c r="G7" i="25"/>
  <c r="G4" i="25"/>
  <c r="G8" i="25"/>
  <c r="G9" i="25"/>
  <c r="E72" i="22" l="1"/>
  <c r="D7" i="22"/>
  <c r="E7" i="22" s="1"/>
  <c r="C120" i="22"/>
  <c r="C185" i="22"/>
  <c r="B73" i="22"/>
  <c r="D73" i="22" s="1"/>
  <c r="E124" i="22"/>
  <c r="E125" i="22"/>
  <c r="F125" i="22"/>
  <c r="B126" i="22" s="1"/>
  <c r="D126" i="22" s="1"/>
  <c r="F7" i="22"/>
  <c r="B8" i="22" s="1"/>
  <c r="C67" i="22"/>
  <c r="E6" i="22"/>
  <c r="F73" i="22" l="1"/>
  <c r="B74" i="22" s="1"/>
  <c r="D74" i="22" s="1"/>
  <c r="D8" i="22"/>
  <c r="E8" i="22" s="1"/>
  <c r="E73" i="22"/>
  <c r="E126" i="22"/>
  <c r="F126" i="22"/>
  <c r="B127" i="22" s="1"/>
  <c r="D127" i="22" s="1"/>
  <c r="F8" i="22"/>
  <c r="B9" i="22" s="1"/>
  <c r="D9" i="22" s="1"/>
  <c r="E74" i="22" l="1"/>
  <c r="F74" i="22"/>
  <c r="B75" i="22" s="1"/>
  <c r="D75" i="22" s="1"/>
  <c r="F127" i="22"/>
  <c r="B128" i="22" s="1"/>
  <c r="D128" i="22" s="1"/>
  <c r="E127" i="22"/>
  <c r="E9" i="22"/>
  <c r="F9" i="22"/>
  <c r="B10" i="22" s="1"/>
  <c r="E75" i="22" l="1"/>
  <c r="F75" i="22"/>
  <c r="B76" i="22" s="1"/>
  <c r="D76" i="22" s="1"/>
  <c r="F10" i="22"/>
  <c r="B11" i="22" s="1"/>
  <c r="D11" i="22" s="1"/>
  <c r="E11" i="22" s="1"/>
  <c r="D10" i="22"/>
  <c r="F128" i="22"/>
  <c r="B129" i="22" s="1"/>
  <c r="D129" i="22" s="1"/>
  <c r="E128" i="22"/>
  <c r="F76" i="22" l="1"/>
  <c r="B77" i="22" s="1"/>
  <c r="E10" i="22"/>
  <c r="F11" i="22"/>
  <c r="B12" i="22" s="1"/>
  <c r="D12" i="22" s="1"/>
  <c r="E12" i="22" s="1"/>
  <c r="E129" i="22"/>
  <c r="F129" i="22"/>
  <c r="B130" i="22" s="1"/>
  <c r="D130" i="22" s="1"/>
  <c r="F77" i="22" l="1"/>
  <c r="B78" i="22" s="1"/>
  <c r="D78" i="22" s="1"/>
  <c r="E78" i="22" s="1"/>
  <c r="D77" i="22"/>
  <c r="E77" i="22"/>
  <c r="E76" i="22"/>
  <c r="F12" i="22"/>
  <c r="B13" i="22" s="1"/>
  <c r="D13" i="22" s="1"/>
  <c r="E13" i="22" s="1"/>
  <c r="F130" i="22"/>
  <c r="B131" i="22" s="1"/>
  <c r="D131" i="22" s="1"/>
  <c r="E130" i="22"/>
  <c r="F13" i="22"/>
  <c r="B14" i="22" s="1"/>
  <c r="D14" i="22" s="1"/>
  <c r="F78" i="22" l="1"/>
  <c r="B79" i="22" s="1"/>
  <c r="D79" i="22" s="1"/>
  <c r="E79" i="22" s="1"/>
  <c r="F131" i="22"/>
  <c r="B132" i="22" s="1"/>
  <c r="D132" i="22" s="1"/>
  <c r="E131" i="22"/>
  <c r="F14" i="22"/>
  <c r="B15" i="22" s="1"/>
  <c r="D15" i="22" s="1"/>
  <c r="E14" i="22"/>
  <c r="F79" i="22" l="1"/>
  <c r="B80" i="22" s="1"/>
  <c r="D80" i="22" s="1"/>
  <c r="E80" i="22" s="1"/>
  <c r="E132" i="22"/>
  <c r="F132" i="22"/>
  <c r="B133" i="22" s="1"/>
  <c r="D133" i="22" s="1"/>
  <c r="F15" i="22"/>
  <c r="B16" i="22" s="1"/>
  <c r="D16" i="22" s="1"/>
  <c r="E15" i="22"/>
  <c r="F80" i="22" l="1"/>
  <c r="B81" i="22" s="1"/>
  <c r="D81" i="22" s="1"/>
  <c r="E81" i="22" s="1"/>
  <c r="E133" i="22"/>
  <c r="F133" i="22"/>
  <c r="B134" i="22" s="1"/>
  <c r="D134" i="22" s="1"/>
  <c r="F16" i="22"/>
  <c r="B17" i="22" s="1"/>
  <c r="D17" i="22" s="1"/>
  <c r="E16" i="22"/>
  <c r="F81" i="22" l="1"/>
  <c r="B82" i="22" s="1"/>
  <c r="D82" i="22" s="1"/>
  <c r="F82" i="22"/>
  <c r="B83" i="22" s="1"/>
  <c r="D83" i="22" s="1"/>
  <c r="E134" i="22"/>
  <c r="F134" i="22"/>
  <c r="B135" i="22" s="1"/>
  <c r="D135" i="22" s="1"/>
  <c r="E82" i="22"/>
  <c r="F17" i="22"/>
  <c r="B18" i="22" s="1"/>
  <c r="D18" i="22" s="1"/>
  <c r="E17" i="22"/>
  <c r="F83" i="22" l="1"/>
  <c r="B84" i="22" s="1"/>
  <c r="D84" i="22" s="1"/>
  <c r="F135" i="22"/>
  <c r="B136" i="22" s="1"/>
  <c r="D136" i="22" s="1"/>
  <c r="E135" i="22"/>
  <c r="E83" i="22"/>
  <c r="E18" i="22"/>
  <c r="F18" i="22"/>
  <c r="B19" i="22" s="1"/>
  <c r="D19" i="22" s="1"/>
  <c r="E84" i="22" l="1"/>
  <c r="F84" i="22"/>
  <c r="B85" i="22" s="1"/>
  <c r="D85" i="22" s="1"/>
  <c r="E136" i="22"/>
  <c r="F136" i="22"/>
  <c r="B137" i="22" s="1"/>
  <c r="D137" i="22" s="1"/>
  <c r="F19" i="22"/>
  <c r="B20" i="22" s="1"/>
  <c r="D20" i="22" s="1"/>
  <c r="E19" i="22"/>
  <c r="F85" i="22" l="1"/>
  <c r="E137" i="22"/>
  <c r="F137" i="22"/>
  <c r="B138" i="22" s="1"/>
  <c r="D138" i="22" s="1"/>
  <c r="E85" i="22"/>
  <c r="B86" i="22"/>
  <c r="D86" i="22" s="1"/>
  <c r="F20" i="22"/>
  <c r="B21" i="22" s="1"/>
  <c r="D21" i="22" s="1"/>
  <c r="E20" i="22"/>
  <c r="E86" i="22" l="1"/>
  <c r="F86" i="22"/>
  <c r="B87" i="22" s="1"/>
  <c r="D87" i="22" s="1"/>
  <c r="F138" i="22"/>
  <c r="B139" i="22" s="1"/>
  <c r="D139" i="22" s="1"/>
  <c r="E138" i="22"/>
  <c r="F21" i="22"/>
  <c r="B22" i="22" s="1"/>
  <c r="D22" i="22" s="1"/>
  <c r="E21" i="22"/>
  <c r="E87" i="22" l="1"/>
  <c r="F87" i="22"/>
  <c r="B88" i="22" s="1"/>
  <c r="D88" i="22" s="1"/>
  <c r="F139" i="22"/>
  <c r="B140" i="22" s="1"/>
  <c r="D140" i="22" s="1"/>
  <c r="E139" i="22"/>
  <c r="F22" i="22"/>
  <c r="B23" i="22" s="1"/>
  <c r="D23" i="22" s="1"/>
  <c r="E22" i="22"/>
  <c r="E88" i="22" l="1"/>
  <c r="F88" i="22"/>
  <c r="B89" i="22" s="1"/>
  <c r="D89" i="22" s="1"/>
  <c r="F140" i="22"/>
  <c r="B141" i="22" s="1"/>
  <c r="D141" i="22" s="1"/>
  <c r="E140" i="22"/>
  <c r="F23" i="22"/>
  <c r="B24" i="22" s="1"/>
  <c r="D24" i="22" s="1"/>
  <c r="E23" i="22"/>
  <c r="D22" i="14"/>
  <c r="E22" i="14" s="1"/>
  <c r="D27" i="13"/>
  <c r="E27" i="13" s="1"/>
  <c r="F89" i="22" l="1"/>
  <c r="E141" i="22"/>
  <c r="F141" i="22"/>
  <c r="B142" i="22" s="1"/>
  <c r="D142" i="22" s="1"/>
  <c r="E89" i="22"/>
  <c r="B90" i="22"/>
  <c r="D90" i="22" s="1"/>
  <c r="F24" i="22"/>
  <c r="B25" i="22" s="1"/>
  <c r="D25" i="22" s="1"/>
  <c r="E24" i="22"/>
  <c r="F90" i="22" l="1"/>
  <c r="F142" i="22"/>
  <c r="B143" i="22" s="1"/>
  <c r="D143" i="22" s="1"/>
  <c r="E142" i="22"/>
  <c r="E90" i="22"/>
  <c r="B91" i="22"/>
  <c r="D91" i="22" s="1"/>
  <c r="F25" i="22"/>
  <c r="B26" i="22" s="1"/>
  <c r="D26" i="22" s="1"/>
  <c r="E25" i="22"/>
  <c r="E91" i="22" l="1"/>
  <c r="F91" i="22"/>
  <c r="B92" i="22" s="1"/>
  <c r="D92" i="22" s="1"/>
  <c r="F143" i="22"/>
  <c r="B144" i="22" s="1"/>
  <c r="D144" i="22" s="1"/>
  <c r="E143" i="22"/>
  <c r="E26" i="22"/>
  <c r="F26" i="22"/>
  <c r="B27" i="22" s="1"/>
  <c r="D27" i="22" s="1"/>
  <c r="E92" i="22" l="1"/>
  <c r="F92" i="22"/>
  <c r="B93" i="22" s="1"/>
  <c r="D93" i="22" s="1"/>
  <c r="E144" i="22"/>
  <c r="F144" i="22"/>
  <c r="B145" i="22" s="1"/>
  <c r="D145" i="22" s="1"/>
  <c r="F27" i="22"/>
  <c r="B28" i="22" s="1"/>
  <c r="D28" i="22" s="1"/>
  <c r="E27" i="22"/>
  <c r="F93" i="22" l="1"/>
  <c r="B94" i="22" s="1"/>
  <c r="D94" i="22" s="1"/>
  <c r="E145" i="22"/>
  <c r="F145" i="22"/>
  <c r="B146" i="22" s="1"/>
  <c r="D146" i="22" s="1"/>
  <c r="E93" i="22"/>
  <c r="E28" i="22"/>
  <c r="F28" i="22"/>
  <c r="B29" i="22" s="1"/>
  <c r="D29" i="22" s="1"/>
  <c r="D29" i="1"/>
  <c r="E29" i="1" s="1"/>
  <c r="E94" i="22" l="1"/>
  <c r="F94" i="22"/>
  <c r="B95" i="22" s="1"/>
  <c r="D95" i="22" s="1"/>
  <c r="F146" i="22"/>
  <c r="B147" i="22" s="1"/>
  <c r="D147" i="22" s="1"/>
  <c r="E146" i="22"/>
  <c r="E29" i="22"/>
  <c r="F29" i="22"/>
  <c r="B30" i="22" s="1"/>
  <c r="D30" i="22" s="1"/>
  <c r="E95" i="22" l="1"/>
  <c r="F95" i="22"/>
  <c r="B96" i="22" s="1"/>
  <c r="D96" i="22" s="1"/>
  <c r="F147" i="22"/>
  <c r="B148" i="22" s="1"/>
  <c r="D148" i="22" s="1"/>
  <c r="E147" i="22"/>
  <c r="F30" i="22"/>
  <c r="B31" i="22" s="1"/>
  <c r="D31" i="22" s="1"/>
  <c r="E30" i="22"/>
  <c r="F96" i="22" l="1"/>
  <c r="B97" i="22" s="1"/>
  <c r="D97" i="22" s="1"/>
  <c r="F148" i="22"/>
  <c r="B149" i="22" s="1"/>
  <c r="D149" i="22" s="1"/>
  <c r="E148" i="22"/>
  <c r="E96" i="22"/>
  <c r="F31" i="22"/>
  <c r="B32" i="22" s="1"/>
  <c r="D32" i="22" s="1"/>
  <c r="E31" i="22"/>
  <c r="F97" i="22" l="1"/>
  <c r="B98" i="22" s="1"/>
  <c r="D98" i="22" s="1"/>
  <c r="E149" i="22"/>
  <c r="F149" i="22"/>
  <c r="B150" i="22" s="1"/>
  <c r="D150" i="22" s="1"/>
  <c r="E97" i="22"/>
  <c r="F32" i="22"/>
  <c r="B33" i="22" s="1"/>
  <c r="D33" i="22" s="1"/>
  <c r="E32" i="22"/>
  <c r="F98" i="22" l="1"/>
  <c r="B99" i="22" s="1"/>
  <c r="D99" i="22" s="1"/>
  <c r="F150" i="22"/>
  <c r="B151" i="22" s="1"/>
  <c r="D151" i="22" s="1"/>
  <c r="E150" i="22"/>
  <c r="E98" i="22"/>
  <c r="E33" i="22"/>
  <c r="F33" i="22"/>
  <c r="B34" i="22" s="1"/>
  <c r="D34" i="22" s="1"/>
  <c r="F99" i="22" l="1"/>
  <c r="B100" i="22" s="1"/>
  <c r="D100" i="22" s="1"/>
  <c r="F151" i="22"/>
  <c r="B152" i="22" s="1"/>
  <c r="D152" i="22" s="1"/>
  <c r="E151" i="22"/>
  <c r="E99" i="22"/>
  <c r="F34" i="22"/>
  <c r="B35" i="22" s="1"/>
  <c r="D35" i="22" s="1"/>
  <c r="E34" i="22"/>
  <c r="E100" i="22" l="1"/>
  <c r="F100" i="22"/>
  <c r="B101" i="22" s="1"/>
  <c r="D101" i="22" s="1"/>
  <c r="E152" i="22"/>
  <c r="F152" i="22"/>
  <c r="B153" i="22" s="1"/>
  <c r="D153" i="22" s="1"/>
  <c r="F35" i="22"/>
  <c r="B36" i="22" s="1"/>
  <c r="E35" i="22"/>
  <c r="E101" i="22" l="1"/>
  <c r="F101" i="22"/>
  <c r="B102" i="22" s="1"/>
  <c r="D102" i="22" s="1"/>
  <c r="E153" i="22"/>
  <c r="F153" i="22"/>
  <c r="B154" i="22" s="1"/>
  <c r="D154" i="22" s="1"/>
  <c r="F36" i="22"/>
  <c r="B37" i="22" s="1"/>
  <c r="D36" i="22"/>
  <c r="E36" i="22" s="1"/>
  <c r="F102" i="22" l="1"/>
  <c r="B103" i="22" s="1"/>
  <c r="D103" i="22" s="1"/>
  <c r="E154" i="22"/>
  <c r="F154" i="22"/>
  <c r="B155" i="22" s="1"/>
  <c r="D155" i="22" s="1"/>
  <c r="E102" i="22"/>
  <c r="D37" i="22"/>
  <c r="E37" i="22" s="1"/>
  <c r="F37" i="22"/>
  <c r="B38" i="22" s="1"/>
  <c r="E103" i="22" l="1"/>
  <c r="F103" i="22"/>
  <c r="B104" i="22" s="1"/>
  <c r="D104" i="22" s="1"/>
  <c r="F155" i="22"/>
  <c r="B156" i="22" s="1"/>
  <c r="D156" i="22" s="1"/>
  <c r="E155" i="22"/>
  <c r="D38" i="22"/>
  <c r="E38" i="22" s="1"/>
  <c r="F38" i="22"/>
  <c r="B39" i="22" s="1"/>
  <c r="E104" i="22" l="1"/>
  <c r="F104" i="22"/>
  <c r="B105" i="22" s="1"/>
  <c r="D105" i="22" s="1"/>
  <c r="E156" i="22"/>
  <c r="F156" i="22"/>
  <c r="B157" i="22" s="1"/>
  <c r="D157" i="22" s="1"/>
  <c r="D39" i="22"/>
  <c r="E39" i="22" s="1"/>
  <c r="F39" i="22"/>
  <c r="B40" i="22" s="1"/>
  <c r="E105" i="22" l="1"/>
  <c r="F105" i="22"/>
  <c r="B106" i="22" s="1"/>
  <c r="D106" i="22" s="1"/>
  <c r="E157" i="22"/>
  <c r="F157" i="22"/>
  <c r="B158" i="22" s="1"/>
  <c r="D158" i="22" s="1"/>
  <c r="D40" i="22"/>
  <c r="E40" i="22" s="1"/>
  <c r="F40" i="22"/>
  <c r="B41" i="22" s="1"/>
  <c r="E106" i="22" l="1"/>
  <c r="F106" i="22"/>
  <c r="B107" i="22" s="1"/>
  <c r="D107" i="22" s="1"/>
  <c r="F158" i="22"/>
  <c r="B159" i="22" s="1"/>
  <c r="D159" i="22" s="1"/>
  <c r="E158" i="22"/>
  <c r="D41" i="22"/>
  <c r="E41" i="22" s="1"/>
  <c r="F41" i="22"/>
  <c r="B42" i="22" s="1"/>
  <c r="E107" i="22" l="1"/>
  <c r="F107" i="22"/>
  <c r="B108" i="22" s="1"/>
  <c r="D108" i="22" s="1"/>
  <c r="F159" i="22"/>
  <c r="B160" i="22" s="1"/>
  <c r="D160" i="22" s="1"/>
  <c r="E159" i="22"/>
  <c r="F42" i="22"/>
  <c r="B43" i="22" s="1"/>
  <c r="D42" i="22"/>
  <c r="E42" i="22" s="1"/>
  <c r="E108" i="22" l="1"/>
  <c r="F108" i="22"/>
  <c r="B109" i="22" s="1"/>
  <c r="D109" i="22" s="1"/>
  <c r="E160" i="22"/>
  <c r="F160" i="22"/>
  <c r="B161" i="22" s="1"/>
  <c r="D161" i="22" s="1"/>
  <c r="F43" i="22"/>
  <c r="B44" i="22" s="1"/>
  <c r="D43" i="22"/>
  <c r="E43" i="22" s="1"/>
  <c r="E109" i="22" l="1"/>
  <c r="F109" i="22"/>
  <c r="B110" i="22" s="1"/>
  <c r="D110" i="22" s="1"/>
  <c r="E161" i="22"/>
  <c r="F161" i="22"/>
  <c r="B162" i="22" s="1"/>
  <c r="D162" i="22" s="1"/>
  <c r="D44" i="22"/>
  <c r="E44" i="22" s="1"/>
  <c r="F44" i="22"/>
  <c r="B45" i="22" s="1"/>
  <c r="E110" i="22" l="1"/>
  <c r="F110" i="22"/>
  <c r="B111" i="22" s="1"/>
  <c r="D111" i="22" s="1"/>
  <c r="F162" i="22"/>
  <c r="B163" i="22" s="1"/>
  <c r="D163" i="22" s="1"/>
  <c r="E162" i="22"/>
  <c r="D45" i="22"/>
  <c r="E45" i="22" s="1"/>
  <c r="F45" i="22"/>
  <c r="B46" i="22" s="1"/>
  <c r="F111" i="22" l="1"/>
  <c r="B112" i="22" s="1"/>
  <c r="D112" i="22" s="1"/>
  <c r="F163" i="22"/>
  <c r="B164" i="22" s="1"/>
  <c r="D164" i="22" s="1"/>
  <c r="E163" i="22"/>
  <c r="E111" i="22"/>
  <c r="D46" i="22"/>
  <c r="E46" i="22" s="1"/>
  <c r="F46" i="22"/>
  <c r="B47" i="22" s="1"/>
  <c r="F112" i="22" l="1"/>
  <c r="B113" i="22" s="1"/>
  <c r="D113" i="22" s="1"/>
  <c r="E164" i="22"/>
  <c r="F164" i="22"/>
  <c r="B165" i="22" s="1"/>
  <c r="D165" i="22" s="1"/>
  <c r="E112" i="22"/>
  <c r="D47" i="22"/>
  <c r="E47" i="22" s="1"/>
  <c r="F47" i="22"/>
  <c r="B48" i="22" s="1"/>
  <c r="F113" i="22" l="1"/>
  <c r="B114" i="22" s="1"/>
  <c r="D114" i="22" s="1"/>
  <c r="E165" i="22"/>
  <c r="F165" i="22"/>
  <c r="B166" i="22" s="1"/>
  <c r="D166" i="22" s="1"/>
  <c r="E113" i="22"/>
  <c r="F48" i="22"/>
  <c r="B49" i="22" s="1"/>
  <c r="D48" i="22"/>
  <c r="E48" i="22" s="1"/>
  <c r="E114" i="22" l="1"/>
  <c r="F114" i="22"/>
  <c r="B115" i="22" s="1"/>
  <c r="D115" i="22" s="1"/>
  <c r="F166" i="22"/>
  <c r="B167" i="22" s="1"/>
  <c r="D167" i="22" s="1"/>
  <c r="E166" i="22"/>
  <c r="F49" i="22"/>
  <c r="B50" i="22" s="1"/>
  <c r="D49" i="22"/>
  <c r="E49" i="22" s="1"/>
  <c r="E115" i="22" l="1"/>
  <c r="F115" i="22"/>
  <c r="B116" i="22" s="1"/>
  <c r="D116" i="22" s="1"/>
  <c r="F167" i="22"/>
  <c r="B168" i="22" s="1"/>
  <c r="D168" i="22" s="1"/>
  <c r="E167" i="22"/>
  <c r="F50" i="22"/>
  <c r="B51" i="22" s="1"/>
  <c r="D50" i="22"/>
  <c r="E50" i="22" s="1"/>
  <c r="F116" i="22" l="1"/>
  <c r="E168" i="22"/>
  <c r="F168" i="22"/>
  <c r="B169" i="22" s="1"/>
  <c r="D169" i="22" s="1"/>
  <c r="E116" i="22"/>
  <c r="B117" i="22"/>
  <c r="D117" i="22" s="1"/>
  <c r="F51" i="22"/>
  <c r="B52" i="22" s="1"/>
  <c r="D51" i="22"/>
  <c r="E51" i="22" s="1"/>
  <c r="F117" i="22" l="1"/>
  <c r="B118" i="22" s="1"/>
  <c r="D118" i="22" s="1"/>
  <c r="E169" i="22"/>
  <c r="F169" i="22"/>
  <c r="B170" i="22" s="1"/>
  <c r="D170" i="22" s="1"/>
  <c r="E117" i="22"/>
  <c r="F52" i="22"/>
  <c r="B53" i="22" s="1"/>
  <c r="D52" i="22"/>
  <c r="E52" i="22" s="1"/>
  <c r="E118" i="22" l="1"/>
  <c r="F118" i="22"/>
  <c r="B119" i="22" s="1"/>
  <c r="D119" i="22" s="1"/>
  <c r="D120" i="22" s="1"/>
  <c r="E170" i="22"/>
  <c r="F170" i="22"/>
  <c r="B171" i="22" s="1"/>
  <c r="D171" i="22" s="1"/>
  <c r="D53" i="22"/>
  <c r="E53" i="22" s="1"/>
  <c r="F53" i="22"/>
  <c r="B54" i="22" s="1"/>
  <c r="F119" i="22" l="1"/>
  <c r="F171" i="22"/>
  <c r="B172" i="22" s="1"/>
  <c r="E171" i="22"/>
  <c r="D54" i="22"/>
  <c r="E54" i="22" s="1"/>
  <c r="F54" i="22"/>
  <c r="B55" i="22" s="1"/>
  <c r="F172" i="22" l="1"/>
  <c r="B173" i="22" s="1"/>
  <c r="D172" i="22"/>
  <c r="E172" i="22" s="1"/>
  <c r="E119" i="22"/>
  <c r="D55" i="22"/>
  <c r="E55" i="22" s="1"/>
  <c r="F55" i="22"/>
  <c r="B56" i="22" s="1"/>
  <c r="F173" i="22" l="1"/>
  <c r="B174" i="22" s="1"/>
  <c r="D173" i="22"/>
  <c r="E173" i="22" s="1"/>
  <c r="D56" i="22"/>
  <c r="E56" i="22" s="1"/>
  <c r="F56" i="22"/>
  <c r="B57" i="22" s="1"/>
  <c r="D174" i="22" l="1"/>
  <c r="E174" i="22" s="1"/>
  <c r="F174" i="22"/>
  <c r="B175" i="22" s="1"/>
  <c r="D57" i="22"/>
  <c r="E57" i="22" s="1"/>
  <c r="F57" i="22"/>
  <c r="B58" i="22" s="1"/>
  <c r="D175" i="22" l="1"/>
  <c r="E175" i="22" s="1"/>
  <c r="F175" i="22"/>
  <c r="B176" i="22" s="1"/>
  <c r="D58" i="22"/>
  <c r="E58" i="22" s="1"/>
  <c r="F58" i="22"/>
  <c r="B59" i="22" s="1"/>
  <c r="F176" i="22" l="1"/>
  <c r="B177" i="22" s="1"/>
  <c r="D176" i="22"/>
  <c r="E176" i="22" s="1"/>
  <c r="D59" i="22"/>
  <c r="E59" i="22" s="1"/>
  <c r="F59" i="22"/>
  <c r="B60" i="22" s="1"/>
  <c r="F177" i="22" l="1"/>
  <c r="B178" i="22" s="1"/>
  <c r="D177" i="22"/>
  <c r="E177" i="22" s="1"/>
  <c r="D60" i="22"/>
  <c r="E60" i="22" s="1"/>
  <c r="F60" i="22"/>
  <c r="B61" i="22" s="1"/>
  <c r="D178" i="22" l="1"/>
  <c r="E178" i="22" s="1"/>
  <c r="F178" i="22"/>
  <c r="B179" i="22" s="1"/>
  <c r="D61" i="22"/>
  <c r="E61" i="22" s="1"/>
  <c r="F61" i="22"/>
  <c r="B62" i="22" s="1"/>
  <c r="D179" i="22" l="1"/>
  <c r="E179" i="22" s="1"/>
  <c r="F179" i="22"/>
  <c r="B180" i="22" s="1"/>
  <c r="D62" i="22"/>
  <c r="E62" i="22" s="1"/>
  <c r="F62" i="22"/>
  <c r="B63" i="22" s="1"/>
  <c r="F180" i="22" l="1"/>
  <c r="B181" i="22" s="1"/>
  <c r="D180" i="22"/>
  <c r="E180" i="22" s="1"/>
  <c r="D63" i="22"/>
  <c r="E63" i="22" s="1"/>
  <c r="F63" i="22"/>
  <c r="B64" i="22" s="1"/>
  <c r="F181" i="22" l="1"/>
  <c r="B182" i="22" s="1"/>
  <c r="D181" i="22"/>
  <c r="E181" i="22" s="1"/>
  <c r="D64" i="22"/>
  <c r="E64" i="22" s="1"/>
  <c r="F64" i="22"/>
  <c r="B65" i="22" s="1"/>
  <c r="D182" i="22" l="1"/>
  <c r="E182" i="22" s="1"/>
  <c r="F182" i="22"/>
  <c r="B183" i="22" s="1"/>
  <c r="D65" i="22"/>
  <c r="D67" i="22" s="1"/>
  <c r="F65" i="22"/>
  <c r="D183" i="22" l="1"/>
  <c r="F183" i="22"/>
  <c r="E65" i="22"/>
  <c r="E183" i="22" l="1"/>
  <c r="D185" i="22"/>
</calcChain>
</file>

<file path=xl/comments1.xml><?xml version="1.0" encoding="utf-8"?>
<comments xmlns="http://schemas.openxmlformats.org/spreadsheetml/2006/main">
  <authors>
    <author>Author</author>
  </authors>
  <commentList>
    <comment ref="B14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CƠM NHÀ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B13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CƠM NHÀ</t>
        </r>
      </text>
    </comment>
  </commentList>
</comments>
</file>

<file path=xl/comments3.xml><?xml version="1.0" encoding="utf-8"?>
<comments xmlns="http://schemas.openxmlformats.org/spreadsheetml/2006/main">
  <authors>
    <author>Author</author>
  </authors>
  <commentList>
    <comment ref="B15" authorId="0">
      <text>
        <r>
          <rPr>
            <b/>
            <sz val="8"/>
            <color indexed="81"/>
            <rFont val="Tahoma"/>
            <family val="2"/>
          </rPr>
          <t>Author:</t>
        </r>
        <r>
          <rPr>
            <sz val="8"/>
            <color indexed="81"/>
            <rFont val="Tahoma"/>
            <family val="2"/>
          </rPr>
          <t xml:space="preserve">
CƠM NHÀ</t>
        </r>
      </text>
    </comment>
  </commentList>
</comments>
</file>

<file path=xl/sharedStrings.xml><?xml version="1.0" encoding="utf-8"?>
<sst xmlns="http://schemas.openxmlformats.org/spreadsheetml/2006/main" count="457" uniqueCount="169">
  <si>
    <t xml:space="preserve">số sổ </t>
  </si>
  <si>
    <t>DN 4807913065674</t>
  </si>
  <si>
    <t>7913 065 674</t>
  </si>
  <si>
    <t>NGUYỄN XUÂN TẤN</t>
  </si>
  <si>
    <t>DN4808012030999</t>
  </si>
  <si>
    <t>8012 030 999</t>
  </si>
  <si>
    <t>DƯƠNG VĂN MẾN</t>
  </si>
  <si>
    <t>DN4808015002805</t>
  </si>
  <si>
    <t>8015 002 805</t>
  </si>
  <si>
    <t>NGUYỄN VĂN LỰC</t>
  </si>
  <si>
    <t>DN4808015002809</t>
  </si>
  <si>
    <t>8015 002 809</t>
  </si>
  <si>
    <t>HOÀNG VĂN THÁI</t>
  </si>
  <si>
    <t>DN4808015002813</t>
  </si>
  <si>
    <t>8015 002 813</t>
  </si>
  <si>
    <t>HỒ VĂN HIỆP</t>
  </si>
  <si>
    <t>DN4808015009554</t>
  </si>
  <si>
    <t>8015 009 554</t>
  </si>
  <si>
    <t>LÊ VĂN HÙNG</t>
  </si>
  <si>
    <t>DN4808015009555</t>
  </si>
  <si>
    <t>8015 009 555</t>
  </si>
  <si>
    <t>NGUYỄN VĂN DƯ</t>
  </si>
  <si>
    <t>DN4808015017138</t>
  </si>
  <si>
    <t>8015 017 138</t>
  </si>
  <si>
    <t>LÊ VĂN LÀNH</t>
  </si>
  <si>
    <t>DN4808015020691</t>
  </si>
  <si>
    <t>8015 020 691</t>
  </si>
  <si>
    <t>DN4808015027210</t>
  </si>
  <si>
    <t>8015 027 210</t>
  </si>
  <si>
    <t>NGUYỄN VĂN ĐẾM</t>
  </si>
  <si>
    <t>DN4808015027562</t>
  </si>
  <si>
    <t>8015 027 562</t>
  </si>
  <si>
    <t>NGUYỄN XUÂN HÙNG</t>
  </si>
  <si>
    <t>DN4808016015587</t>
  </si>
  <si>
    <t>8016 015 587</t>
  </si>
  <si>
    <t>CAO MINH PHÁT</t>
  </si>
  <si>
    <t>DN4808015002806</t>
  </si>
  <si>
    <t>8015 002 806</t>
  </si>
  <si>
    <t>PHẠM VĂN CHÍT</t>
  </si>
  <si>
    <t>DN4808016033142</t>
  </si>
  <si>
    <t>8016 033 142</t>
  </si>
  <si>
    <t>VÕ TẤN KHÁ</t>
  </si>
  <si>
    <t>DN4808023196946</t>
  </si>
  <si>
    <t>8023 196 946</t>
  </si>
  <si>
    <t>NGUYỄN THỊ HOA</t>
  </si>
  <si>
    <t>DN4808016061184</t>
  </si>
  <si>
    <t>8016 061 184</t>
  </si>
  <si>
    <t>TRẦN NGỌC THANH</t>
  </si>
  <si>
    <t>DN4807936096990</t>
  </si>
  <si>
    <t>7936 096 990</t>
  </si>
  <si>
    <t>PHẠM VĂN BÉ TƯ</t>
  </si>
  <si>
    <t>DN4808622233246</t>
  </si>
  <si>
    <t>8622 233 246</t>
  </si>
  <si>
    <t>VƯƠNG THỊ THU PHÊ</t>
  </si>
  <si>
    <t>DN4809521830608</t>
  </si>
  <si>
    <t>9521 830 608</t>
  </si>
  <si>
    <t>NGUYỄN MINH CHÂU</t>
  </si>
  <si>
    <t>DN4808023538237</t>
  </si>
  <si>
    <t>8023 538 237</t>
  </si>
  <si>
    <t>NGUYỄN THỊ TRÂM ANH</t>
  </si>
  <si>
    <t>DN4808016085311</t>
  </si>
  <si>
    <t>8016 085 311</t>
  </si>
  <si>
    <t>VÕ HỮU THẠNH</t>
  </si>
  <si>
    <t>DN4809222962344</t>
  </si>
  <si>
    <t>9222 962 344</t>
  </si>
  <si>
    <t>LÊ THỊ MỸ LỆ</t>
  </si>
  <si>
    <t>NV VP</t>
  </si>
  <si>
    <t xml:space="preserve">8016 014 408 </t>
  </si>
  <si>
    <t xml:space="preserve">NGUYỄN VĂN HÒA </t>
  </si>
  <si>
    <t>PHỤ XE</t>
  </si>
  <si>
    <t>8016 083 529</t>
  </si>
  <si>
    <t>NGUYỄN TẤN MỸ</t>
  </si>
  <si>
    <t>7914'148'441</t>
  </si>
  <si>
    <t>tăng lê thanh Hiền , giảm lương văn vũ</t>
  </si>
  <si>
    <t>DANH SÁCH THAM GIA BẢO HIỂM THÁNG 01/2019</t>
  </si>
  <si>
    <t xml:space="preserve">LÊ THANH HIỀN </t>
  </si>
  <si>
    <t>GIẢM   NGUYỄN MINH châu</t>
  </si>
  <si>
    <t>giảm Nguyễn Văn Hòa</t>
  </si>
  <si>
    <t>DANH SÁCH THAM GIA BẢO HIỂM THÁNG 02/2019</t>
  </si>
  <si>
    <t>GIẢM LÊ VĂN HÙNG VÀ LÊ THANH HIỀN</t>
  </si>
  <si>
    <t xml:space="preserve">giảm nguyễn văn đếm </t>
  </si>
  <si>
    <t>nguyễn Xuân Hùng</t>
  </si>
  <si>
    <t>DANH SÁCH THAM GIA BẢO HIỂM THÁNG 03/2019</t>
  </si>
  <si>
    <t>DƯƠNG THỊ CẨM QUYÊN</t>
  </si>
  <si>
    <t xml:space="preserve">SƠN PHONG HÀO </t>
  </si>
  <si>
    <t>PHAN MINH CẢNH</t>
  </si>
  <si>
    <t xml:space="preserve">LÂM VŨ LỰC </t>
  </si>
  <si>
    <t>NEÀNG PHƯỢNG</t>
  </si>
  <si>
    <t>DANH HÙNG DŨNG</t>
  </si>
  <si>
    <t>NEÀNG SÓC RAN</t>
  </si>
  <si>
    <t>TRẦN VĂN PHÚC</t>
  </si>
  <si>
    <t>TRƯƠNG DẦU</t>
  </si>
  <si>
    <t>NGUYỄN THỊ THÙY</t>
  </si>
  <si>
    <t>TÀI XẾ</t>
  </si>
  <si>
    <t>XNK</t>
  </si>
  <si>
    <t>CHÂU HOANH ĐI</t>
  </si>
  <si>
    <t>CHAU QƯƠNG</t>
  </si>
  <si>
    <t>NGÔ SA RUM</t>
  </si>
  <si>
    <t>MAI HỮU PHƯỚC</t>
  </si>
  <si>
    <t>CAO THỊ HỒNG OANH</t>
  </si>
  <si>
    <t>NGUYỄN VĂN KHẢI</t>
  </si>
  <si>
    <t>NGUYỄN VĂN ĐIỆP</t>
  </si>
  <si>
    <t>HUỲNH THỊ GÁI</t>
  </si>
  <si>
    <t>PHẠM VĂN BÉ BA</t>
  </si>
  <si>
    <t>TRẦN THỊ XUÂN THỦY</t>
  </si>
  <si>
    <t>TRẦN THỊ HỒNG THẮM</t>
  </si>
  <si>
    <t>ĐẬU THỊ HỒNG</t>
  </si>
  <si>
    <t>BÙI CHÍ TRUNG</t>
  </si>
  <si>
    <t>LÊ TRUNG NGHIỆM</t>
  </si>
  <si>
    <t>QUẢN LÝ</t>
  </si>
  <si>
    <t>KẾ TOÁN</t>
  </si>
  <si>
    <t>XAY BÔNG VẢI</t>
  </si>
  <si>
    <t xml:space="preserve">ĐỨNG MÁY QUẤN </t>
  </si>
  <si>
    <t>ĐỨNG MÁY CÁN PE</t>
  </si>
  <si>
    <t>ĐỨNG MÁY PHÔI 1, HÀNG ĐI ĐỨC, HÀNG MỀM CÂNDA</t>
  </si>
  <si>
    <t>PHỤ MÁY PHÔI 1</t>
  </si>
  <si>
    <t xml:space="preserve">ĐỨNG MÁY PHÔI 4 BÔNG TRẮNG </t>
  </si>
  <si>
    <t xml:space="preserve">MÁY TRỘN BÔNG </t>
  </si>
  <si>
    <t>PHỤ MÁY CÁN PE</t>
  </si>
  <si>
    <t xml:space="preserve">ĐỨNG MÁY PHÔI 3 HÀNG CHỐNG CHÁY WANEK </t>
  </si>
  <si>
    <t>MÁY ÉP MỀM/MAY BÀNH</t>
  </si>
  <si>
    <t xml:space="preserve">CÔNG NHÂN </t>
  </si>
  <si>
    <t xml:space="preserve">PHỤ MÁY PHÔI 2 </t>
  </si>
  <si>
    <t>PHỤ MÁY PHÔI 3</t>
  </si>
  <si>
    <t/>
  </si>
  <si>
    <t>HÀNG SANKEI</t>
  </si>
  <si>
    <t>KỸ THUẬT ĐIỆN</t>
  </si>
  <si>
    <t>XUẤT NHẬP KHẨU</t>
  </si>
  <si>
    <t>KỸ SƯ HÓA</t>
  </si>
  <si>
    <t>TẠP VỤ</t>
  </si>
  <si>
    <t xml:space="preserve">BẢO VỆ </t>
  </si>
  <si>
    <t>CN MAY</t>
  </si>
  <si>
    <t>CN PHỤ MÁY BÔNG</t>
  </si>
  <si>
    <t>CN PHỤ MÁY TRẮNG</t>
  </si>
  <si>
    <t>CN PHỤ MÁY PHÔI</t>
  </si>
  <si>
    <t>2-4</t>
  </si>
  <si>
    <t>1-2</t>
  </si>
  <si>
    <t>3-4</t>
  </si>
  <si>
    <t>1-3</t>
  </si>
  <si>
    <t>4</t>
  </si>
  <si>
    <r>
      <rPr>
        <b/>
        <sz val="8"/>
        <rFont val="Times New Roman"/>
        <family val="1"/>
      </rPr>
      <t>Dư nợ đầu kỳ (F)</t>
    </r>
  </si>
  <si>
    <r>
      <rPr>
        <b/>
        <sz val="8"/>
        <rFont val="Times New Roman"/>
        <family val="1"/>
      </rPr>
      <t>Gốc (G)</t>
    </r>
  </si>
  <si>
    <r>
      <rPr>
        <b/>
        <sz val="8"/>
        <rFont val="Times New Roman"/>
        <family val="1"/>
      </rPr>
      <t>Lãi Thuê (I)</t>
    </r>
  </si>
  <si>
    <r>
      <rPr>
        <b/>
        <sz val="8"/>
        <rFont val="Times New Roman"/>
        <family val="1"/>
      </rPr>
      <t>Tổng cộng (D)</t>
    </r>
  </si>
  <si>
    <r>
      <rPr>
        <b/>
        <sz val="9"/>
        <rFont val="Times New Roman"/>
        <family val="1"/>
      </rPr>
      <t>Dư nợ cuối kỳ</t>
    </r>
  </si>
  <si>
    <t>THÁNG</t>
  </si>
  <si>
    <t>LÃI SUẤT</t>
  </si>
  <si>
    <t>10%/NĂM</t>
  </si>
  <si>
    <t>7,79%/NĂM</t>
  </si>
  <si>
    <t>TỔNG</t>
  </si>
  <si>
    <t>5= 3+4</t>
  </si>
  <si>
    <t>4=2 x lãi suất</t>
  </si>
  <si>
    <t>6= 2-3</t>
  </si>
  <si>
    <t>THỢ ĐIỆN</t>
  </si>
  <si>
    <t>KINH DOANH</t>
  </si>
  <si>
    <t>TÊN SHEET</t>
  </si>
  <si>
    <t>THANG 4</t>
  </si>
  <si>
    <t>THANG 5</t>
  </si>
  <si>
    <t>THANG 6</t>
  </si>
  <si>
    <t>THANG 7</t>
  </si>
  <si>
    <t>THANG 8</t>
  </si>
  <si>
    <t>THANG 9</t>
  </si>
  <si>
    <t>THANG 10</t>
  </si>
  <si>
    <t>THANG 11</t>
  </si>
  <si>
    <t>THANG 12</t>
  </si>
  <si>
    <t>THANG 1</t>
  </si>
  <si>
    <t>THANG 2</t>
  </si>
  <si>
    <t>THANG 3</t>
  </si>
  <si>
    <t xml:space="preserve">em muốn biết Lê Trung Nghiệm làm việc bao nhiêu tháng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</si>
</sst>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b/>
      <sz val="8"/>
      <name val="Times New Roman"/>
      <family val="1"/>
    </font>
    <font>
      <b/>
      <sz val="9"/>
      <name val="Times New Roman"/>
      <family val="1"/>
    </font>
    <font>
      <i/>
      <sz val="8"/>
      <name val="Times New Roman"/>
      <family val="1"/>
    </font>
    <font>
      <b/>
      <sz val="10"/>
      <color rgb="FF666666"/>
      <name val="Arial"/>
      <family val="2"/>
    </font>
    <font>
      <sz val="10"/>
      <color indexed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9" fillId="0" borderId="0"/>
  </cellStyleXfs>
  <cellXfs count="51">
    <xf numFmtId="0" fontId="0" fillId="0" borderId="0" xfId="0"/>
    <xf numFmtId="0" fontId="0" fillId="2" borderId="0" xfId="0" applyFill="1"/>
    <xf numFmtId="0" fontId="3" fillId="2" borderId="2" xfId="0" applyFont="1" applyFill="1" applyBorder="1" applyAlignment="1">
      <alignment horizontal="center"/>
    </xf>
    <xf numFmtId="3" fontId="3" fillId="2" borderId="2" xfId="0" applyNumberFormat="1" applyFont="1" applyFill="1" applyBorder="1" applyAlignment="1">
      <alignment horizontal="center"/>
    </xf>
    <xf numFmtId="0" fontId="3" fillId="2" borderId="2" xfId="0" quotePrefix="1" applyFont="1" applyFill="1" applyBorder="1" applyAlignment="1">
      <alignment horizontal="left"/>
    </xf>
    <xf numFmtId="0" fontId="3" fillId="2" borderId="0" xfId="0" applyFont="1" applyFill="1" applyBorder="1" applyAlignment="1">
      <alignment horizontal="center"/>
    </xf>
    <xf numFmtId="3" fontId="0" fillId="2" borderId="0" xfId="0" applyNumberFormat="1" applyFill="1"/>
    <xf numFmtId="164" fontId="0" fillId="2" borderId="0" xfId="1" applyNumberFormat="1" applyFont="1" applyFill="1"/>
    <xf numFmtId="0" fontId="0" fillId="2" borderId="2" xfId="0" quotePrefix="1" applyFill="1" applyBorder="1" applyAlignment="1">
      <alignment horizontal="left"/>
    </xf>
    <xf numFmtId="0" fontId="0" fillId="2" borderId="2" xfId="0" quotePrefix="1" applyFill="1" applyBorder="1"/>
    <xf numFmtId="0" fontId="6" fillId="0" borderId="0" xfId="0" applyFont="1"/>
    <xf numFmtId="0" fontId="0" fillId="2" borderId="0" xfId="0" applyFill="1" applyAlignment="1">
      <alignment horizontal="left"/>
    </xf>
    <xf numFmtId="0" fontId="0" fillId="2" borderId="0" xfId="0" applyFill="1" applyAlignment="1"/>
    <xf numFmtId="43" fontId="0" fillId="0" borderId="0" xfId="1" applyFont="1"/>
    <xf numFmtId="10" fontId="0" fillId="0" borderId="0" xfId="0" applyNumberFormat="1"/>
    <xf numFmtId="9" fontId="0" fillId="0" borderId="0" xfId="0" applyNumberFormat="1"/>
    <xf numFmtId="16" fontId="0" fillId="0" borderId="0" xfId="0" quotePrefix="1" applyNumberFormat="1"/>
    <xf numFmtId="0" fontId="0" fillId="0" borderId="0" xfId="0" quotePrefix="1"/>
    <xf numFmtId="164" fontId="0" fillId="0" borderId="0" xfId="1" applyNumberFormat="1" applyFont="1"/>
    <xf numFmtId="43" fontId="0" fillId="0" borderId="0" xfId="0" applyNumberFormat="1"/>
    <xf numFmtId="164" fontId="0" fillId="0" borderId="0" xfId="0" applyNumberFormat="1"/>
    <xf numFmtId="164" fontId="0" fillId="0" borderId="0" xfId="1" quotePrefix="1" applyNumberFormat="1" applyFont="1"/>
    <xf numFmtId="164" fontId="0" fillId="3" borderId="0" xfId="1" applyNumberFormat="1" applyFont="1" applyFill="1"/>
    <xf numFmtId="0" fontId="10" fillId="0" borderId="2" xfId="3" applyFont="1" applyFill="1" applyBorder="1" applyAlignment="1">
      <alignment horizontal="left" vertical="top" wrapText="1" indent="1"/>
    </xf>
    <xf numFmtId="0" fontId="10" fillId="0" borderId="2" xfId="3" applyFont="1" applyFill="1" applyBorder="1" applyAlignment="1">
      <alignment horizontal="left" vertical="top" wrapText="1" indent="2"/>
    </xf>
    <xf numFmtId="164" fontId="11" fillId="0" borderId="2" xfId="1" applyNumberFormat="1" applyFont="1" applyFill="1" applyBorder="1" applyAlignment="1">
      <alignment horizontal="left" vertical="center" wrapText="1" indent="1"/>
    </xf>
    <xf numFmtId="0" fontId="12" fillId="0" borderId="2" xfId="3" applyFont="1" applyFill="1" applyBorder="1" applyAlignment="1">
      <alignment horizontal="center" vertical="top" wrapText="1"/>
    </xf>
    <xf numFmtId="0" fontId="0" fillId="0" borderId="2" xfId="0" applyBorder="1"/>
    <xf numFmtId="164" fontId="0" fillId="0" borderId="2" xfId="1" applyNumberFormat="1" applyFont="1" applyBorder="1"/>
    <xf numFmtId="43" fontId="0" fillId="0" borderId="2" xfId="1" applyFont="1" applyBorder="1"/>
    <xf numFmtId="10" fontId="0" fillId="0" borderId="2" xfId="0" applyNumberFormat="1" applyBorder="1"/>
    <xf numFmtId="164" fontId="0" fillId="0" borderId="2" xfId="0" applyNumberFormat="1" applyBorder="1"/>
    <xf numFmtId="164" fontId="0" fillId="3" borderId="2" xfId="1" applyNumberFormat="1" applyFont="1" applyFill="1" applyBorder="1"/>
    <xf numFmtId="0" fontId="0" fillId="0" borderId="2" xfId="0" quotePrefix="1" applyBorder="1"/>
    <xf numFmtId="164" fontId="0" fillId="0" borderId="2" xfId="1" quotePrefix="1" applyNumberFormat="1" applyFont="1" applyBorder="1"/>
    <xf numFmtId="0" fontId="0" fillId="0" borderId="2" xfId="0" applyNumberFormat="1" applyBorder="1" applyAlignment="1">
      <alignment horizontal="center"/>
    </xf>
    <xf numFmtId="43" fontId="8" fillId="0" borderId="2" xfId="0" applyNumberFormat="1" applyFont="1" applyBorder="1"/>
    <xf numFmtId="0" fontId="0" fillId="0" borderId="0" xfId="0" applyNumberFormat="1" applyAlignment="1">
      <alignment horizontal="center"/>
    </xf>
    <xf numFmtId="0" fontId="0" fillId="3" borderId="2" xfId="0" applyNumberFormat="1" applyFill="1" applyBorder="1" applyAlignment="1">
      <alignment horizontal="center"/>
    </xf>
    <xf numFmtId="43" fontId="0" fillId="3" borderId="2" xfId="1" applyFont="1" applyFill="1" applyBorder="1"/>
    <xf numFmtId="164" fontId="0" fillId="3" borderId="2" xfId="0" applyNumberFormat="1" applyFill="1" applyBorder="1"/>
    <xf numFmtId="0" fontId="10" fillId="0" borderId="4" xfId="3" applyFont="1" applyFill="1" applyBorder="1" applyAlignment="1">
      <alignment vertical="center" wrapText="1"/>
    </xf>
    <xf numFmtId="0" fontId="0" fillId="0" borderId="3" xfId="0" applyBorder="1" applyAlignment="1"/>
    <xf numFmtId="0" fontId="13" fillId="0" borderId="0" xfId="0" applyFont="1"/>
    <xf numFmtId="2" fontId="0" fillId="2" borderId="0" xfId="0" applyNumberFormat="1" applyFill="1"/>
    <xf numFmtId="2" fontId="14" fillId="0" borderId="0" xfId="1" quotePrefix="1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2" borderId="0" xfId="0" applyFill="1" applyAlignment="1">
      <alignment horizontal="center"/>
    </xf>
    <xf numFmtId="0" fontId="8" fillId="0" borderId="5" xfId="0" applyNumberFormat="1" applyFont="1" applyBorder="1" applyAlignment="1">
      <alignment horizontal="center"/>
    </xf>
    <xf numFmtId="0" fontId="8" fillId="0" borderId="6" xfId="0" applyNumberFormat="1" applyFont="1" applyBorder="1" applyAlignment="1">
      <alignment horizontal="center"/>
    </xf>
  </cellXfs>
  <cellStyles count="4">
    <cellStyle name="Comma" xfId="1" builtinId="3"/>
    <cellStyle name="Comma 2" xfId="2"/>
    <cellStyle name="Normal" xfId="0" builtinId="0"/>
    <cellStyle name="Normal 7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1"/>
  <sheetViews>
    <sheetView tabSelected="1" workbookViewId="0">
      <selection activeCell="F32" sqref="F32"/>
    </sheetView>
  </sheetViews>
  <sheetFormatPr defaultRowHeight="15" x14ac:dyDescent="0.25"/>
  <cols>
    <col min="1" max="1" width="9.140625" style="1"/>
    <col min="2" max="2" width="29.140625" style="11" customWidth="1"/>
    <col min="3" max="3" width="23.140625" style="12" customWidth="1"/>
    <col min="4" max="4" width="16.85546875" style="1" customWidth="1"/>
    <col min="5" max="5" width="24.5703125" style="1" customWidth="1"/>
    <col min="6" max="6" width="20.85546875" style="1" customWidth="1"/>
    <col min="7" max="16384" width="9.140625" style="1"/>
  </cols>
  <sheetData>
    <row r="1" spans="1:11" x14ac:dyDescent="0.25">
      <c r="A1" s="46" t="s">
        <v>74</v>
      </c>
      <c r="B1" s="46"/>
      <c r="C1" s="46"/>
      <c r="D1" s="46"/>
      <c r="E1" s="46"/>
    </row>
    <row r="2" spans="1:11" x14ac:dyDescent="0.25">
      <c r="A2" s="47"/>
      <c r="B2" s="47"/>
      <c r="C2" s="47"/>
      <c r="D2" s="47"/>
      <c r="E2" s="47"/>
      <c r="F2" s="1" t="s">
        <v>0</v>
      </c>
    </row>
    <row r="3" spans="1:11" ht="20.100000000000001" customHeight="1" x14ac:dyDescent="0.25">
      <c r="A3" s="2">
        <v>1</v>
      </c>
      <c r="B3" s="4" t="s">
        <v>108</v>
      </c>
      <c r="C3" s="4" t="s">
        <v>109</v>
      </c>
      <c r="D3" s="3">
        <v>4000000</v>
      </c>
      <c r="E3" s="2" t="s">
        <v>1</v>
      </c>
      <c r="F3" s="4" t="s">
        <v>2</v>
      </c>
    </row>
    <row r="4" spans="1:11" ht="20.100000000000001" customHeight="1" x14ac:dyDescent="0.25">
      <c r="A4" s="2">
        <v>2</v>
      </c>
      <c r="B4" s="4" t="s">
        <v>3</v>
      </c>
      <c r="C4" s="4" t="s">
        <v>110</v>
      </c>
      <c r="D4" s="3">
        <v>4000000</v>
      </c>
      <c r="E4" s="2" t="s">
        <v>4</v>
      </c>
      <c r="F4" s="4" t="s">
        <v>5</v>
      </c>
    </row>
    <row r="5" spans="1:11" ht="20.100000000000001" customHeight="1" x14ac:dyDescent="0.25">
      <c r="A5" s="2">
        <v>3</v>
      </c>
      <c r="B5" s="4" t="s">
        <v>6</v>
      </c>
      <c r="C5" s="4" t="s">
        <v>111</v>
      </c>
      <c r="D5" s="3">
        <v>4000000</v>
      </c>
      <c r="E5" s="2" t="s">
        <v>7</v>
      </c>
      <c r="F5" s="4" t="s">
        <v>8</v>
      </c>
      <c r="G5" s="48"/>
      <c r="H5" s="48"/>
    </row>
    <row r="6" spans="1:11" ht="20.100000000000001" customHeight="1" x14ac:dyDescent="0.25">
      <c r="A6" s="2">
        <v>4</v>
      </c>
      <c r="B6" s="4" t="s">
        <v>9</v>
      </c>
      <c r="C6" s="4" t="s">
        <v>112</v>
      </c>
      <c r="D6" s="3">
        <v>4000000</v>
      </c>
      <c r="E6" s="2" t="s">
        <v>10</v>
      </c>
      <c r="F6" s="4" t="s">
        <v>11</v>
      </c>
    </row>
    <row r="7" spans="1:11" ht="20.100000000000001" customHeight="1" x14ac:dyDescent="0.25">
      <c r="A7" s="2">
        <v>5</v>
      </c>
      <c r="B7" s="4" t="s">
        <v>12</v>
      </c>
      <c r="C7" s="4" t="s">
        <v>113</v>
      </c>
      <c r="D7" s="3">
        <v>4000000</v>
      </c>
      <c r="E7" s="2" t="s">
        <v>13</v>
      </c>
      <c r="F7" s="4" t="s">
        <v>14</v>
      </c>
      <c r="H7" s="5"/>
    </row>
    <row r="8" spans="1:11" ht="20.100000000000001" customHeight="1" x14ac:dyDescent="0.25">
      <c r="A8" s="2">
        <v>6</v>
      </c>
      <c r="B8" s="4" t="s">
        <v>15</v>
      </c>
      <c r="C8" s="4" t="s">
        <v>111</v>
      </c>
      <c r="D8" s="3">
        <v>4000000</v>
      </c>
      <c r="E8" s="2" t="s">
        <v>16</v>
      </c>
      <c r="F8" s="4" t="s">
        <v>17</v>
      </c>
      <c r="H8" s="5"/>
    </row>
    <row r="9" spans="1:11" ht="20.100000000000001" customHeight="1" x14ac:dyDescent="0.25">
      <c r="A9" s="2">
        <v>7</v>
      </c>
      <c r="B9" s="4" t="s">
        <v>18</v>
      </c>
      <c r="C9" s="4" t="s">
        <v>114</v>
      </c>
      <c r="D9" s="3">
        <v>4000000</v>
      </c>
      <c r="E9" s="2" t="s">
        <v>19</v>
      </c>
      <c r="F9" s="4" t="s">
        <v>20</v>
      </c>
    </row>
    <row r="10" spans="1:11" ht="20.100000000000001" customHeight="1" x14ac:dyDescent="0.25">
      <c r="A10" s="2">
        <v>8</v>
      </c>
      <c r="B10" s="4" t="s">
        <v>21</v>
      </c>
      <c r="C10" s="4" t="s">
        <v>115</v>
      </c>
      <c r="D10" s="3">
        <v>4000000</v>
      </c>
      <c r="E10" s="2" t="s">
        <v>22</v>
      </c>
      <c r="F10" s="4" t="s">
        <v>23</v>
      </c>
    </row>
    <row r="11" spans="1:11" ht="20.100000000000001" customHeight="1" x14ac:dyDescent="0.25">
      <c r="A11" s="2">
        <v>9</v>
      </c>
      <c r="B11" s="4" t="s">
        <v>24</v>
      </c>
      <c r="C11" s="4" t="s">
        <v>116</v>
      </c>
      <c r="D11" s="3">
        <v>4000000</v>
      </c>
      <c r="E11" s="2" t="s">
        <v>25</v>
      </c>
      <c r="F11" s="4" t="s">
        <v>26</v>
      </c>
    </row>
    <row r="12" spans="1:11" ht="20.100000000000001" customHeight="1" x14ac:dyDescent="0.25">
      <c r="A12" s="2">
        <v>10</v>
      </c>
      <c r="B12" s="4" t="s">
        <v>101</v>
      </c>
      <c r="C12" s="4" t="s">
        <v>111</v>
      </c>
      <c r="D12" s="3">
        <v>4000000</v>
      </c>
      <c r="E12" s="2" t="s">
        <v>27</v>
      </c>
      <c r="F12" s="4" t="s">
        <v>28</v>
      </c>
    </row>
    <row r="13" spans="1:11" ht="20.100000000000001" customHeight="1" x14ac:dyDescent="0.25">
      <c r="A13" s="2">
        <v>11</v>
      </c>
      <c r="B13" s="4" t="s">
        <v>29</v>
      </c>
      <c r="C13" s="4" t="s">
        <v>111</v>
      </c>
      <c r="D13" s="3">
        <v>4000000</v>
      </c>
      <c r="E13" s="2" t="s">
        <v>30</v>
      </c>
      <c r="F13" s="4" t="s">
        <v>31</v>
      </c>
    </row>
    <row r="14" spans="1:11" ht="20.100000000000001" customHeight="1" x14ac:dyDescent="0.25">
      <c r="A14" s="2">
        <v>12</v>
      </c>
      <c r="B14" s="4" t="s">
        <v>32</v>
      </c>
      <c r="C14" s="4" t="s">
        <v>111</v>
      </c>
      <c r="D14" s="3">
        <v>4000000</v>
      </c>
      <c r="E14" s="2" t="s">
        <v>33</v>
      </c>
      <c r="F14" s="4" t="s">
        <v>34</v>
      </c>
      <c r="K14" s="5"/>
    </row>
    <row r="15" spans="1:11" ht="20.100000000000001" customHeight="1" x14ac:dyDescent="0.25">
      <c r="A15" s="2">
        <v>13</v>
      </c>
      <c r="B15" s="4" t="s">
        <v>35</v>
      </c>
      <c r="C15" s="4" t="s">
        <v>117</v>
      </c>
      <c r="D15" s="3">
        <v>4000000</v>
      </c>
      <c r="E15" s="2" t="s">
        <v>36</v>
      </c>
      <c r="F15" s="4" t="s">
        <v>37</v>
      </c>
      <c r="K15" s="5"/>
    </row>
    <row r="16" spans="1:11" ht="20.100000000000001" customHeight="1" x14ac:dyDescent="0.25">
      <c r="A16" s="2">
        <v>14</v>
      </c>
      <c r="B16" s="4" t="s">
        <v>38</v>
      </c>
      <c r="C16" s="4" t="s">
        <v>118</v>
      </c>
      <c r="D16" s="3">
        <v>4000000</v>
      </c>
      <c r="E16" s="2" t="s">
        <v>39</v>
      </c>
      <c r="F16" s="4" t="s">
        <v>40</v>
      </c>
      <c r="H16" s="1" t="s">
        <v>73</v>
      </c>
    </row>
    <row r="17" spans="1:6" ht="20.100000000000001" customHeight="1" x14ac:dyDescent="0.25">
      <c r="A17" s="2">
        <v>15</v>
      </c>
      <c r="B17" s="4" t="s">
        <v>41</v>
      </c>
      <c r="C17" s="4" t="s">
        <v>119</v>
      </c>
      <c r="D17" s="3">
        <v>4000000</v>
      </c>
      <c r="E17" s="2" t="s">
        <v>42</v>
      </c>
      <c r="F17" s="4" t="s">
        <v>43</v>
      </c>
    </row>
    <row r="18" spans="1:6" ht="20.100000000000001" customHeight="1" x14ac:dyDescent="0.25">
      <c r="A18" s="2">
        <v>16</v>
      </c>
      <c r="B18" s="4" t="s">
        <v>44</v>
      </c>
      <c r="C18" s="4" t="s">
        <v>120</v>
      </c>
      <c r="D18" s="3">
        <v>4000000</v>
      </c>
      <c r="E18" s="2" t="s">
        <v>45</v>
      </c>
      <c r="F18" s="4" t="s">
        <v>46</v>
      </c>
    </row>
    <row r="19" spans="1:6" ht="20.100000000000001" customHeight="1" x14ac:dyDescent="0.25">
      <c r="A19" s="2">
        <v>17</v>
      </c>
      <c r="B19" s="4" t="s">
        <v>47</v>
      </c>
      <c r="C19" s="4" t="s">
        <v>121</v>
      </c>
      <c r="D19" s="3">
        <v>4000000</v>
      </c>
      <c r="E19" s="2" t="s">
        <v>48</v>
      </c>
      <c r="F19" s="4" t="s">
        <v>49</v>
      </c>
    </row>
    <row r="20" spans="1:6" ht="20.100000000000001" customHeight="1" x14ac:dyDescent="0.25">
      <c r="A20" s="2">
        <v>18</v>
      </c>
      <c r="B20" s="4" t="s">
        <v>50</v>
      </c>
      <c r="C20" s="4" t="s">
        <v>122</v>
      </c>
      <c r="D20" s="3">
        <v>4000000</v>
      </c>
      <c r="E20" s="2" t="s">
        <v>51</v>
      </c>
      <c r="F20" s="4" t="s">
        <v>52</v>
      </c>
    </row>
    <row r="21" spans="1:6" ht="20.100000000000001" customHeight="1" x14ac:dyDescent="0.25">
      <c r="A21" s="2">
        <v>19</v>
      </c>
      <c r="B21" s="4" t="s">
        <v>53</v>
      </c>
      <c r="C21" s="4" t="s">
        <v>123</v>
      </c>
      <c r="D21" s="3">
        <v>4000000</v>
      </c>
      <c r="E21" s="2" t="s">
        <v>54</v>
      </c>
      <c r="F21" s="4" t="s">
        <v>55</v>
      </c>
    </row>
    <row r="22" spans="1:6" ht="20.100000000000001" customHeight="1" x14ac:dyDescent="0.25">
      <c r="A22" s="2">
        <v>20</v>
      </c>
      <c r="B22" s="4" t="s">
        <v>56</v>
      </c>
      <c r="C22" s="4" t="s">
        <v>124</v>
      </c>
      <c r="D22" s="3">
        <v>4000000</v>
      </c>
      <c r="E22" s="2" t="s">
        <v>57</v>
      </c>
      <c r="F22" s="4" t="s">
        <v>58</v>
      </c>
    </row>
    <row r="23" spans="1:6" ht="20.100000000000001" customHeight="1" x14ac:dyDescent="0.25">
      <c r="A23" s="2">
        <v>21</v>
      </c>
      <c r="B23" s="4" t="s">
        <v>59</v>
      </c>
      <c r="C23" s="4" t="s">
        <v>125</v>
      </c>
      <c r="D23" s="3">
        <v>4300000</v>
      </c>
      <c r="E23" s="2" t="s">
        <v>60</v>
      </c>
      <c r="F23" s="4" t="s">
        <v>61</v>
      </c>
    </row>
    <row r="24" spans="1:6" ht="20.100000000000001" customHeight="1" x14ac:dyDescent="0.25">
      <c r="A24" s="2">
        <v>22</v>
      </c>
      <c r="B24" s="4" t="s">
        <v>62</v>
      </c>
      <c r="C24" s="4" t="s">
        <v>126</v>
      </c>
      <c r="D24" s="3">
        <v>4000000</v>
      </c>
      <c r="E24" s="2" t="s">
        <v>63</v>
      </c>
      <c r="F24" s="4" t="s">
        <v>64</v>
      </c>
    </row>
    <row r="25" spans="1:6" ht="20.100000000000001" customHeight="1" x14ac:dyDescent="0.25">
      <c r="A25" s="2">
        <v>23</v>
      </c>
      <c r="B25" s="4" t="s">
        <v>65</v>
      </c>
      <c r="C25" s="4" t="s">
        <v>66</v>
      </c>
      <c r="D25" s="3">
        <v>4000000</v>
      </c>
      <c r="E25" s="2"/>
      <c r="F25" s="8" t="s">
        <v>67</v>
      </c>
    </row>
    <row r="26" spans="1:6" ht="20.100000000000001" customHeight="1" x14ac:dyDescent="0.25">
      <c r="A26" s="2">
        <v>24</v>
      </c>
      <c r="B26" s="4" t="s">
        <v>68</v>
      </c>
      <c r="C26" s="4" t="s">
        <v>69</v>
      </c>
      <c r="D26" s="3">
        <v>4000000</v>
      </c>
      <c r="E26" s="2"/>
      <c r="F26" s="9" t="s">
        <v>70</v>
      </c>
    </row>
    <row r="27" spans="1:6" ht="20.100000000000001" customHeight="1" x14ac:dyDescent="0.25">
      <c r="A27" s="2">
        <v>25</v>
      </c>
      <c r="B27" s="4" t="s">
        <v>71</v>
      </c>
      <c r="C27" s="4" t="s">
        <v>127</v>
      </c>
      <c r="D27" s="3">
        <v>4500000</v>
      </c>
      <c r="E27" s="2"/>
      <c r="F27" s="9" t="s">
        <v>72</v>
      </c>
    </row>
    <row r="28" spans="1:6" ht="20.100000000000001" customHeight="1" x14ac:dyDescent="0.25">
      <c r="A28" s="2">
        <v>26</v>
      </c>
      <c r="B28" s="4" t="s">
        <v>75</v>
      </c>
      <c r="C28" s="4" t="s">
        <v>124</v>
      </c>
      <c r="D28" s="3">
        <v>4000000</v>
      </c>
      <c r="E28" s="2"/>
      <c r="F28" s="9"/>
    </row>
    <row r="29" spans="1:6" ht="25.5" customHeight="1" x14ac:dyDescent="0.25">
      <c r="A29" s="5"/>
      <c r="D29" s="6">
        <f>SUM(D3:D28)</f>
        <v>104800000</v>
      </c>
      <c r="E29" s="7">
        <f>D29*0.32</f>
        <v>33536000</v>
      </c>
    </row>
    <row r="30" spans="1:6" ht="15.75" x14ac:dyDescent="0.25">
      <c r="E30" s="5"/>
    </row>
    <row r="31" spans="1:6" ht="15.75" x14ac:dyDescent="0.25">
      <c r="E31" s="5"/>
    </row>
  </sheetData>
  <mergeCells count="2">
    <mergeCell ref="A1:E2"/>
    <mergeCell ref="G5:H5"/>
  </mergeCell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29"/>
  <sheetViews>
    <sheetView topLeftCell="A3" workbookViewId="0">
      <selection activeCell="B3" sqref="B3"/>
    </sheetView>
  </sheetViews>
  <sheetFormatPr defaultRowHeight="15" x14ac:dyDescent="0.25"/>
  <cols>
    <col min="1" max="1" width="9.140625" style="1"/>
    <col min="2" max="2" width="29.140625" style="11" customWidth="1"/>
    <col min="3" max="3" width="23.140625" style="12" customWidth="1"/>
    <col min="4" max="4" width="16.85546875" style="1" customWidth="1"/>
    <col min="5" max="5" width="24.5703125" style="1" customWidth="1"/>
    <col min="6" max="6" width="20.85546875" style="1" customWidth="1"/>
    <col min="7" max="16384" width="9.140625" style="1"/>
  </cols>
  <sheetData>
    <row r="1" spans="1:11" x14ac:dyDescent="0.25">
      <c r="A1" s="46" t="s">
        <v>78</v>
      </c>
      <c r="B1" s="46"/>
      <c r="C1" s="46"/>
      <c r="D1" s="46"/>
      <c r="E1" s="46"/>
    </row>
    <row r="2" spans="1:11" x14ac:dyDescent="0.25">
      <c r="A2" s="47"/>
      <c r="B2" s="47"/>
      <c r="C2" s="47"/>
      <c r="D2" s="47"/>
      <c r="E2" s="47"/>
      <c r="F2" s="1" t="s">
        <v>0</v>
      </c>
    </row>
    <row r="3" spans="1:11" ht="20.100000000000001" customHeight="1" x14ac:dyDescent="0.25">
      <c r="A3" s="2">
        <v>1</v>
      </c>
      <c r="B3" s="4" t="s">
        <v>108</v>
      </c>
      <c r="C3" s="4" t="s">
        <v>109</v>
      </c>
      <c r="D3" s="3">
        <v>4000000</v>
      </c>
      <c r="E3" s="2" t="s">
        <v>1</v>
      </c>
      <c r="F3" s="4" t="s">
        <v>2</v>
      </c>
    </row>
    <row r="4" spans="1:11" ht="20.100000000000001" customHeight="1" x14ac:dyDescent="0.25">
      <c r="A4" s="2">
        <v>2</v>
      </c>
      <c r="B4" s="4" t="s">
        <v>3</v>
      </c>
      <c r="C4" s="4" t="s">
        <v>110</v>
      </c>
      <c r="D4" s="3">
        <v>4000000</v>
      </c>
      <c r="E4" s="2" t="s">
        <v>4</v>
      </c>
      <c r="F4" s="4" t="s">
        <v>5</v>
      </c>
    </row>
    <row r="5" spans="1:11" ht="20.100000000000001" customHeight="1" x14ac:dyDescent="0.25">
      <c r="A5" s="2">
        <v>3</v>
      </c>
      <c r="B5" s="4" t="s">
        <v>6</v>
      </c>
      <c r="C5" s="4" t="s">
        <v>111</v>
      </c>
      <c r="D5" s="3">
        <v>4000000</v>
      </c>
      <c r="E5" s="2" t="s">
        <v>7</v>
      </c>
      <c r="F5" s="4" t="s">
        <v>8</v>
      </c>
      <c r="G5" s="48"/>
      <c r="H5" s="48"/>
    </row>
    <row r="6" spans="1:11" ht="20.100000000000001" customHeight="1" x14ac:dyDescent="0.25">
      <c r="A6" s="2">
        <v>4</v>
      </c>
      <c r="B6" s="4" t="s">
        <v>9</v>
      </c>
      <c r="C6" s="4" t="s">
        <v>112</v>
      </c>
      <c r="D6" s="3">
        <v>4000000</v>
      </c>
      <c r="E6" s="2" t="s">
        <v>10</v>
      </c>
      <c r="F6" s="4" t="s">
        <v>11</v>
      </c>
    </row>
    <row r="7" spans="1:11" ht="20.100000000000001" customHeight="1" x14ac:dyDescent="0.25">
      <c r="A7" s="2">
        <v>5</v>
      </c>
      <c r="B7" s="4" t="s">
        <v>12</v>
      </c>
      <c r="C7" s="4" t="s">
        <v>113</v>
      </c>
      <c r="D7" s="3">
        <v>4000000</v>
      </c>
      <c r="E7" s="2" t="s">
        <v>13</v>
      </c>
      <c r="F7" s="4" t="s">
        <v>14</v>
      </c>
      <c r="H7" s="5"/>
    </row>
    <row r="8" spans="1:11" ht="20.100000000000001" customHeight="1" x14ac:dyDescent="0.25">
      <c r="A8" s="2">
        <v>6</v>
      </c>
      <c r="B8" s="4" t="s">
        <v>15</v>
      </c>
      <c r="C8" s="4" t="s">
        <v>111</v>
      </c>
      <c r="D8" s="3">
        <v>4000000</v>
      </c>
      <c r="E8" s="2" t="s">
        <v>16</v>
      </c>
      <c r="F8" s="4" t="s">
        <v>17</v>
      </c>
      <c r="H8" s="5"/>
    </row>
    <row r="9" spans="1:11" ht="20.100000000000001" customHeight="1" x14ac:dyDescent="0.25">
      <c r="A9" s="2">
        <v>7</v>
      </c>
      <c r="B9" s="4" t="s">
        <v>21</v>
      </c>
      <c r="C9" s="4" t="s">
        <v>115</v>
      </c>
      <c r="D9" s="3">
        <v>4000000</v>
      </c>
      <c r="E9" s="2" t="s">
        <v>22</v>
      </c>
      <c r="F9" s="4" t="s">
        <v>23</v>
      </c>
    </row>
    <row r="10" spans="1:11" ht="20.100000000000001" customHeight="1" x14ac:dyDescent="0.25">
      <c r="A10" s="2">
        <v>8</v>
      </c>
      <c r="B10" s="4" t="s">
        <v>24</v>
      </c>
      <c r="C10" s="4" t="s">
        <v>116</v>
      </c>
      <c r="D10" s="3">
        <v>4000000</v>
      </c>
      <c r="E10" s="2" t="s">
        <v>25</v>
      </c>
      <c r="F10" s="4" t="s">
        <v>26</v>
      </c>
    </row>
    <row r="11" spans="1:11" ht="20.100000000000001" customHeight="1" x14ac:dyDescent="0.25">
      <c r="A11" s="2">
        <v>9</v>
      </c>
      <c r="B11" s="4" t="s">
        <v>101</v>
      </c>
      <c r="C11" s="4" t="s">
        <v>111</v>
      </c>
      <c r="D11" s="3">
        <v>4000000</v>
      </c>
      <c r="E11" s="2" t="s">
        <v>27</v>
      </c>
      <c r="F11" s="4" t="s">
        <v>28</v>
      </c>
    </row>
    <row r="12" spans="1:11" ht="20.100000000000001" customHeight="1" x14ac:dyDescent="0.25">
      <c r="A12" s="2">
        <v>10</v>
      </c>
      <c r="B12" s="4" t="s">
        <v>29</v>
      </c>
      <c r="C12" s="4" t="s">
        <v>111</v>
      </c>
      <c r="D12" s="3">
        <v>4000000</v>
      </c>
      <c r="E12" s="2" t="s">
        <v>30</v>
      </c>
      <c r="F12" s="4" t="s">
        <v>31</v>
      </c>
    </row>
    <row r="13" spans="1:11" ht="20.100000000000001" customHeight="1" x14ac:dyDescent="0.25">
      <c r="A13" s="2">
        <v>11</v>
      </c>
      <c r="B13" s="4" t="s">
        <v>32</v>
      </c>
      <c r="C13" s="4" t="s">
        <v>111</v>
      </c>
      <c r="D13" s="3">
        <v>4000000</v>
      </c>
      <c r="E13" s="2" t="s">
        <v>33</v>
      </c>
      <c r="F13" s="4" t="s">
        <v>34</v>
      </c>
      <c r="K13" s="5"/>
    </row>
    <row r="14" spans="1:11" ht="20.100000000000001" customHeight="1" x14ac:dyDescent="0.25">
      <c r="A14" s="2">
        <v>12</v>
      </c>
      <c r="B14" s="4" t="s">
        <v>35</v>
      </c>
      <c r="C14" s="4" t="s">
        <v>117</v>
      </c>
      <c r="D14" s="3">
        <v>4000000</v>
      </c>
      <c r="E14" s="2" t="s">
        <v>36</v>
      </c>
      <c r="F14" s="4" t="s">
        <v>37</v>
      </c>
      <c r="K14" s="5"/>
    </row>
    <row r="15" spans="1:11" ht="20.100000000000001" customHeight="1" x14ac:dyDescent="0.25">
      <c r="A15" s="2">
        <v>13</v>
      </c>
      <c r="B15" s="4" t="s">
        <v>38</v>
      </c>
      <c r="C15" s="4" t="s">
        <v>118</v>
      </c>
      <c r="D15" s="3">
        <v>4000000</v>
      </c>
      <c r="E15" s="2" t="s">
        <v>39</v>
      </c>
      <c r="F15" s="4" t="s">
        <v>40</v>
      </c>
      <c r="H15" s="1" t="s">
        <v>79</v>
      </c>
    </row>
    <row r="16" spans="1:11" ht="20.100000000000001" customHeight="1" x14ac:dyDescent="0.25">
      <c r="A16" s="2">
        <v>14</v>
      </c>
      <c r="B16" s="4" t="s">
        <v>41</v>
      </c>
      <c r="C16" s="4" t="s">
        <v>119</v>
      </c>
      <c r="D16" s="3">
        <v>4000000</v>
      </c>
      <c r="E16" s="2" t="s">
        <v>42</v>
      </c>
      <c r="F16" s="4" t="s">
        <v>43</v>
      </c>
    </row>
    <row r="17" spans="1:6" ht="20.100000000000001" customHeight="1" x14ac:dyDescent="0.25">
      <c r="A17" s="2">
        <v>15</v>
      </c>
      <c r="B17" s="4" t="s">
        <v>44</v>
      </c>
      <c r="C17" s="4" t="s">
        <v>120</v>
      </c>
      <c r="D17" s="3">
        <v>4000000</v>
      </c>
      <c r="E17" s="2" t="s">
        <v>45</v>
      </c>
      <c r="F17" s="4" t="s">
        <v>46</v>
      </c>
    </row>
    <row r="18" spans="1:6" ht="20.100000000000001" customHeight="1" x14ac:dyDescent="0.25">
      <c r="A18" s="2">
        <v>16</v>
      </c>
      <c r="B18" s="4" t="s">
        <v>47</v>
      </c>
      <c r="C18" s="4" t="s">
        <v>121</v>
      </c>
      <c r="D18" s="3">
        <v>4000000</v>
      </c>
      <c r="E18" s="2" t="s">
        <v>48</v>
      </c>
      <c r="F18" s="4" t="s">
        <v>49</v>
      </c>
    </row>
    <row r="19" spans="1:6" ht="20.100000000000001" customHeight="1" x14ac:dyDescent="0.25">
      <c r="A19" s="2">
        <v>17</v>
      </c>
      <c r="B19" s="4" t="s">
        <v>50</v>
      </c>
      <c r="C19" s="4" t="s">
        <v>122</v>
      </c>
      <c r="D19" s="3">
        <v>4000000</v>
      </c>
      <c r="E19" s="2" t="s">
        <v>51</v>
      </c>
      <c r="F19" s="4" t="s">
        <v>52</v>
      </c>
    </row>
    <row r="20" spans="1:6" ht="20.100000000000001" customHeight="1" x14ac:dyDescent="0.25">
      <c r="A20" s="2">
        <v>18</v>
      </c>
      <c r="B20" s="4" t="s">
        <v>53</v>
      </c>
      <c r="C20" s="4" t="s">
        <v>123</v>
      </c>
      <c r="D20" s="3">
        <v>4000000</v>
      </c>
      <c r="E20" s="2" t="s">
        <v>54</v>
      </c>
      <c r="F20" s="4" t="s">
        <v>55</v>
      </c>
    </row>
    <row r="21" spans="1:6" ht="20.100000000000001" customHeight="1" x14ac:dyDescent="0.25">
      <c r="A21" s="2">
        <v>19</v>
      </c>
      <c r="B21" s="4" t="s">
        <v>56</v>
      </c>
      <c r="C21" s="4" t="s">
        <v>124</v>
      </c>
      <c r="D21" s="3">
        <v>4000000</v>
      </c>
      <c r="E21" s="2" t="s">
        <v>57</v>
      </c>
      <c r="F21" s="4" t="s">
        <v>58</v>
      </c>
    </row>
    <row r="22" spans="1:6" ht="20.100000000000001" customHeight="1" x14ac:dyDescent="0.25">
      <c r="A22" s="2">
        <v>20</v>
      </c>
      <c r="B22" s="4" t="s">
        <v>59</v>
      </c>
      <c r="C22" s="4" t="s">
        <v>125</v>
      </c>
      <c r="D22" s="3">
        <v>4300000</v>
      </c>
      <c r="E22" s="2" t="s">
        <v>60</v>
      </c>
      <c r="F22" s="4" t="s">
        <v>61</v>
      </c>
    </row>
    <row r="23" spans="1:6" ht="20.100000000000001" customHeight="1" x14ac:dyDescent="0.25">
      <c r="A23" s="2">
        <v>21</v>
      </c>
      <c r="B23" s="4" t="s">
        <v>62</v>
      </c>
      <c r="C23" s="4" t="s">
        <v>126</v>
      </c>
      <c r="D23" s="3">
        <v>4000000</v>
      </c>
      <c r="E23" s="2" t="s">
        <v>63</v>
      </c>
      <c r="F23" s="4" t="s">
        <v>64</v>
      </c>
    </row>
    <row r="24" spans="1:6" ht="20.100000000000001" customHeight="1" x14ac:dyDescent="0.25">
      <c r="A24" s="2">
        <v>22</v>
      </c>
      <c r="B24" s="4" t="s">
        <v>65</v>
      </c>
      <c r="C24" s="4" t="s">
        <v>66</v>
      </c>
      <c r="D24" s="3">
        <v>4000000</v>
      </c>
      <c r="E24" s="2"/>
      <c r="F24" s="8" t="s">
        <v>67</v>
      </c>
    </row>
    <row r="25" spans="1:6" ht="20.100000000000001" customHeight="1" x14ac:dyDescent="0.25">
      <c r="A25" s="2">
        <v>23</v>
      </c>
      <c r="B25" s="4" t="s">
        <v>68</v>
      </c>
      <c r="C25" s="4" t="s">
        <v>69</v>
      </c>
      <c r="D25" s="3">
        <v>4000000</v>
      </c>
      <c r="E25" s="2"/>
      <c r="F25" s="9" t="s">
        <v>70</v>
      </c>
    </row>
    <row r="26" spans="1:6" ht="20.100000000000001" customHeight="1" x14ac:dyDescent="0.25">
      <c r="A26" s="2">
        <v>24</v>
      </c>
      <c r="B26" s="4" t="s">
        <v>71</v>
      </c>
      <c r="C26" s="4" t="s">
        <v>127</v>
      </c>
      <c r="D26" s="3">
        <v>4500000</v>
      </c>
      <c r="E26" s="2"/>
      <c r="F26" s="9" t="s">
        <v>72</v>
      </c>
    </row>
    <row r="27" spans="1:6" ht="25.5" customHeight="1" x14ac:dyDescent="0.25">
      <c r="A27" s="5"/>
      <c r="D27" s="6">
        <f>SUM(D3:D26)</f>
        <v>96800000</v>
      </c>
      <c r="E27" s="7">
        <f>D27*0.32</f>
        <v>30976000</v>
      </c>
    </row>
    <row r="28" spans="1:6" ht="15.75" x14ac:dyDescent="0.25">
      <c r="E28" s="5"/>
    </row>
    <row r="29" spans="1:6" ht="15.75" x14ac:dyDescent="0.25">
      <c r="E29" s="5"/>
    </row>
  </sheetData>
  <mergeCells count="2">
    <mergeCell ref="A1:E2"/>
    <mergeCell ref="G5:H5"/>
  </mergeCells>
  <pageMargins left="0.7" right="0.7" top="0.75" bottom="0.75" header="0.3" footer="0.3"/>
  <pageSetup paperSize="9"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4"/>
  <sheetViews>
    <sheetView workbookViewId="0">
      <selection activeCell="F34" sqref="F34"/>
    </sheetView>
  </sheetViews>
  <sheetFormatPr defaultRowHeight="15" x14ac:dyDescent="0.25"/>
  <cols>
    <col min="1" max="1" width="9.140625" style="1"/>
    <col min="2" max="2" width="29.140625" style="11" customWidth="1"/>
    <col min="3" max="3" width="23.140625" style="12" customWidth="1"/>
    <col min="4" max="4" width="16.85546875" style="1" customWidth="1"/>
    <col min="5" max="5" width="24.5703125" style="1" customWidth="1"/>
    <col min="6" max="6" width="20.85546875" style="1" customWidth="1"/>
    <col min="7" max="16384" width="9.140625" style="1"/>
  </cols>
  <sheetData>
    <row r="1" spans="1:11" x14ac:dyDescent="0.25">
      <c r="A1" s="46" t="s">
        <v>82</v>
      </c>
      <c r="B1" s="46"/>
      <c r="C1" s="46"/>
      <c r="D1" s="46"/>
      <c r="E1" s="46"/>
    </row>
    <row r="2" spans="1:11" x14ac:dyDescent="0.25">
      <c r="A2" s="47"/>
      <c r="B2" s="47"/>
      <c r="C2" s="47"/>
      <c r="D2" s="47"/>
      <c r="E2" s="47"/>
      <c r="F2" s="1" t="s">
        <v>0</v>
      </c>
    </row>
    <row r="3" spans="1:11" ht="20.100000000000001" customHeight="1" x14ac:dyDescent="0.25">
      <c r="A3" s="2">
        <v>1</v>
      </c>
      <c r="B3" s="4" t="s">
        <v>108</v>
      </c>
      <c r="C3" s="4" t="s">
        <v>109</v>
      </c>
      <c r="D3" s="3">
        <v>4000000</v>
      </c>
      <c r="E3" s="2" t="s">
        <v>1</v>
      </c>
      <c r="F3" s="4" t="s">
        <v>2</v>
      </c>
    </row>
    <row r="4" spans="1:11" ht="20.100000000000001" customHeight="1" x14ac:dyDescent="0.25">
      <c r="A4" s="2">
        <v>2</v>
      </c>
      <c r="B4" s="4" t="s">
        <v>3</v>
      </c>
      <c r="C4" s="4" t="s">
        <v>110</v>
      </c>
      <c r="D4" s="3">
        <v>4000000</v>
      </c>
      <c r="E4" s="2" t="s">
        <v>4</v>
      </c>
      <c r="F4" s="4" t="s">
        <v>5</v>
      </c>
    </row>
    <row r="5" spans="1:11" ht="20.100000000000001" customHeight="1" x14ac:dyDescent="0.25">
      <c r="A5" s="2">
        <v>3</v>
      </c>
      <c r="B5" s="4" t="s">
        <v>6</v>
      </c>
      <c r="C5" s="4" t="s">
        <v>111</v>
      </c>
      <c r="D5" s="3">
        <v>4000000</v>
      </c>
      <c r="E5" s="2" t="s">
        <v>7</v>
      </c>
      <c r="F5" s="4" t="s">
        <v>8</v>
      </c>
      <c r="G5" s="48"/>
      <c r="H5" s="48"/>
    </row>
    <row r="6" spans="1:11" ht="20.100000000000001" customHeight="1" x14ac:dyDescent="0.25">
      <c r="A6" s="2">
        <v>4</v>
      </c>
      <c r="B6" s="4" t="s">
        <v>9</v>
      </c>
      <c r="C6" s="4" t="s">
        <v>112</v>
      </c>
      <c r="D6" s="3">
        <v>4000000</v>
      </c>
      <c r="E6" s="2" t="s">
        <v>10</v>
      </c>
      <c r="F6" s="4" t="s">
        <v>11</v>
      </c>
    </row>
    <row r="7" spans="1:11" ht="20.100000000000001" customHeight="1" x14ac:dyDescent="0.25">
      <c r="A7" s="2">
        <v>5</v>
      </c>
      <c r="B7" s="4" t="s">
        <v>12</v>
      </c>
      <c r="C7" s="4" t="s">
        <v>113</v>
      </c>
      <c r="D7" s="3">
        <v>4000000</v>
      </c>
      <c r="E7" s="2" t="s">
        <v>13</v>
      </c>
      <c r="F7" s="4" t="s">
        <v>14</v>
      </c>
      <c r="H7" s="5"/>
    </row>
    <row r="8" spans="1:11" ht="20.100000000000001" customHeight="1" x14ac:dyDescent="0.25">
      <c r="A8" s="2">
        <v>6</v>
      </c>
      <c r="B8" s="4" t="s">
        <v>15</v>
      </c>
      <c r="C8" s="4" t="s">
        <v>111</v>
      </c>
      <c r="D8" s="3">
        <v>4000000</v>
      </c>
      <c r="E8" s="2" t="s">
        <v>16</v>
      </c>
      <c r="F8" s="4" t="s">
        <v>17</v>
      </c>
      <c r="H8" s="5"/>
    </row>
    <row r="9" spans="1:11" ht="20.100000000000001" customHeight="1" x14ac:dyDescent="0.25">
      <c r="A9" s="2">
        <v>7</v>
      </c>
      <c r="B9" s="4" t="s">
        <v>21</v>
      </c>
      <c r="C9" s="4" t="s">
        <v>115</v>
      </c>
      <c r="D9" s="3">
        <v>4000000</v>
      </c>
      <c r="E9" s="2" t="s">
        <v>22</v>
      </c>
      <c r="F9" s="4" t="s">
        <v>23</v>
      </c>
    </row>
    <row r="10" spans="1:11" ht="20.100000000000001" customHeight="1" x14ac:dyDescent="0.25">
      <c r="A10" s="2">
        <v>8</v>
      </c>
      <c r="B10" s="4" t="s">
        <v>24</v>
      </c>
      <c r="C10" s="4" t="s">
        <v>116</v>
      </c>
      <c r="D10" s="3">
        <v>4000000</v>
      </c>
      <c r="E10" s="2" t="s">
        <v>25</v>
      </c>
      <c r="F10" s="4" t="s">
        <v>26</v>
      </c>
    </row>
    <row r="11" spans="1:11" ht="20.100000000000001" customHeight="1" x14ac:dyDescent="0.25">
      <c r="A11" s="2">
        <v>9</v>
      </c>
      <c r="B11" s="4" t="s">
        <v>101</v>
      </c>
      <c r="C11" s="4" t="s">
        <v>111</v>
      </c>
      <c r="D11" s="3">
        <v>4000000</v>
      </c>
      <c r="E11" s="2" t="s">
        <v>27</v>
      </c>
      <c r="F11" s="4" t="s">
        <v>28</v>
      </c>
    </row>
    <row r="12" spans="1:11" ht="20.100000000000001" customHeight="1" x14ac:dyDescent="0.25">
      <c r="A12" s="2">
        <v>10</v>
      </c>
      <c r="B12" s="4" t="s">
        <v>35</v>
      </c>
      <c r="C12" s="4" t="s">
        <v>117</v>
      </c>
      <c r="D12" s="3">
        <v>4000000</v>
      </c>
      <c r="E12" s="2" t="s">
        <v>36</v>
      </c>
      <c r="F12" s="4" t="s">
        <v>37</v>
      </c>
      <c r="K12" s="5"/>
    </row>
    <row r="13" spans="1:11" ht="20.100000000000001" customHeight="1" x14ac:dyDescent="0.25">
      <c r="A13" s="2">
        <v>11</v>
      </c>
      <c r="B13" s="4" t="s">
        <v>38</v>
      </c>
      <c r="C13" s="4" t="s">
        <v>118</v>
      </c>
      <c r="D13" s="3">
        <v>4000000</v>
      </c>
      <c r="E13" s="2" t="s">
        <v>39</v>
      </c>
      <c r="F13" s="4" t="s">
        <v>40</v>
      </c>
      <c r="H13" s="10" t="s">
        <v>76</v>
      </c>
    </row>
    <row r="14" spans="1:11" ht="20.100000000000001" customHeight="1" x14ac:dyDescent="0.25">
      <c r="A14" s="2">
        <v>12</v>
      </c>
      <c r="B14" s="4" t="s">
        <v>41</v>
      </c>
      <c r="C14" s="4" t="s">
        <v>119</v>
      </c>
      <c r="D14" s="3">
        <v>4000000</v>
      </c>
      <c r="E14" s="2" t="s">
        <v>42</v>
      </c>
      <c r="F14" s="4" t="s">
        <v>43</v>
      </c>
      <c r="H14" s="10" t="s">
        <v>77</v>
      </c>
    </row>
    <row r="15" spans="1:11" ht="20.100000000000001" customHeight="1" x14ac:dyDescent="0.25">
      <c r="A15" s="2">
        <v>13</v>
      </c>
      <c r="B15" s="4" t="s">
        <v>44</v>
      </c>
      <c r="C15" s="4" t="s">
        <v>120</v>
      </c>
      <c r="D15" s="3">
        <v>4000000</v>
      </c>
      <c r="E15" s="2" t="s">
        <v>45</v>
      </c>
      <c r="F15" s="4" t="s">
        <v>46</v>
      </c>
      <c r="H15" s="10" t="s">
        <v>65</v>
      </c>
    </row>
    <row r="16" spans="1:11" ht="20.100000000000001" customHeight="1" x14ac:dyDescent="0.25">
      <c r="A16" s="2">
        <v>14</v>
      </c>
      <c r="B16" s="4" t="s">
        <v>47</v>
      </c>
      <c r="C16" s="4" t="s">
        <v>121</v>
      </c>
      <c r="D16" s="3">
        <v>4000000</v>
      </c>
      <c r="E16" s="2" t="s">
        <v>48</v>
      </c>
      <c r="F16" s="4" t="s">
        <v>49</v>
      </c>
      <c r="H16" s="10" t="s">
        <v>80</v>
      </c>
    </row>
    <row r="17" spans="1:8" ht="20.100000000000001" customHeight="1" x14ac:dyDescent="0.25">
      <c r="A17" s="2">
        <v>15</v>
      </c>
      <c r="B17" s="4" t="s">
        <v>50</v>
      </c>
      <c r="C17" s="4" t="s">
        <v>122</v>
      </c>
      <c r="D17" s="3">
        <v>4000000</v>
      </c>
      <c r="E17" s="2" t="s">
        <v>51</v>
      </c>
      <c r="F17" s="4" t="s">
        <v>52</v>
      </c>
      <c r="H17" s="10" t="s">
        <v>81</v>
      </c>
    </row>
    <row r="18" spans="1:8" ht="20.100000000000001" customHeight="1" x14ac:dyDescent="0.25">
      <c r="A18" s="2">
        <v>16</v>
      </c>
      <c r="B18" s="4" t="s">
        <v>53</v>
      </c>
      <c r="C18" s="4" t="s">
        <v>123</v>
      </c>
      <c r="D18" s="3">
        <v>4000000</v>
      </c>
      <c r="E18" s="2" t="s">
        <v>54</v>
      </c>
      <c r="F18" s="4" t="s">
        <v>55</v>
      </c>
    </row>
    <row r="19" spans="1:8" ht="20.100000000000001" customHeight="1" x14ac:dyDescent="0.25">
      <c r="A19" s="2">
        <v>17</v>
      </c>
      <c r="B19" s="4" t="s">
        <v>59</v>
      </c>
      <c r="C19" s="4" t="s">
        <v>125</v>
      </c>
      <c r="D19" s="3">
        <v>4300000</v>
      </c>
      <c r="E19" s="2" t="s">
        <v>60</v>
      </c>
      <c r="F19" s="4" t="s">
        <v>61</v>
      </c>
    </row>
    <row r="20" spans="1:8" ht="20.100000000000001" customHeight="1" x14ac:dyDescent="0.25">
      <c r="A20" s="2">
        <v>18</v>
      </c>
      <c r="B20" s="4" t="s">
        <v>62</v>
      </c>
      <c r="C20" s="4" t="s">
        <v>126</v>
      </c>
      <c r="D20" s="3">
        <v>4000000</v>
      </c>
      <c r="E20" s="2" t="s">
        <v>63</v>
      </c>
      <c r="F20" s="4" t="s">
        <v>64</v>
      </c>
    </row>
    <row r="21" spans="1:8" ht="20.100000000000001" customHeight="1" x14ac:dyDescent="0.25">
      <c r="A21" s="2">
        <v>19</v>
      </c>
      <c r="B21" s="4" t="s">
        <v>71</v>
      </c>
      <c r="C21" s="4" t="s">
        <v>127</v>
      </c>
      <c r="D21" s="3">
        <v>4500000</v>
      </c>
      <c r="E21" s="2"/>
      <c r="F21" s="9" t="s">
        <v>72</v>
      </c>
    </row>
    <row r="22" spans="1:8" ht="25.5" customHeight="1" x14ac:dyDescent="0.25">
      <c r="A22" s="5"/>
      <c r="D22" s="6">
        <f>SUM(D3:D21)</f>
        <v>76800000</v>
      </c>
      <c r="E22" s="7">
        <f>D22*0.32</f>
        <v>24576000</v>
      </c>
    </row>
    <row r="23" spans="1:8" ht="15.75" x14ac:dyDescent="0.25">
      <c r="E23" s="5"/>
    </row>
    <row r="24" spans="1:8" ht="15.75" x14ac:dyDescent="0.25">
      <c r="E24" s="5"/>
    </row>
  </sheetData>
  <mergeCells count="2">
    <mergeCell ref="A1:E2"/>
    <mergeCell ref="G5:H5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51"/>
  <sheetViews>
    <sheetView workbookViewId="0">
      <selection activeCell="I28" sqref="I28"/>
    </sheetView>
  </sheetViews>
  <sheetFormatPr defaultRowHeight="15" x14ac:dyDescent="0.25"/>
  <cols>
    <col min="1" max="1" width="9.140625" style="1"/>
    <col min="2" max="2" width="29.140625" style="11" customWidth="1"/>
    <col min="3" max="3" width="23.140625" style="12" customWidth="1"/>
    <col min="4" max="4" width="16.85546875" style="1" customWidth="1"/>
    <col min="5" max="5" width="24.5703125" style="1" customWidth="1"/>
    <col min="6" max="6" width="20.85546875" style="1" customWidth="1"/>
    <col min="7" max="19" width="9.140625" style="1"/>
    <col min="20" max="20" width="9.140625" style="1" customWidth="1"/>
    <col min="21" max="32" width="9.140625" style="1"/>
    <col min="33" max="33" width="9.140625" style="1" customWidth="1"/>
    <col min="34" max="16384" width="9.140625" style="1"/>
  </cols>
  <sheetData>
    <row r="1" spans="1:13" x14ac:dyDescent="0.25">
      <c r="A1" s="46" t="s">
        <v>74</v>
      </c>
      <c r="B1" s="46"/>
      <c r="C1" s="46"/>
      <c r="D1" s="46"/>
      <c r="E1" s="46"/>
    </row>
    <row r="2" spans="1:13" x14ac:dyDescent="0.25">
      <c r="A2" s="46"/>
      <c r="B2" s="46"/>
      <c r="C2" s="46"/>
      <c r="D2" s="46"/>
      <c r="E2" s="46"/>
      <c r="G2" s="1" t="s">
        <v>168</v>
      </c>
    </row>
    <row r="3" spans="1:13" x14ac:dyDescent="0.25">
      <c r="A3" s="47"/>
      <c r="B3" s="47"/>
      <c r="C3" s="47"/>
      <c r="D3" s="47"/>
      <c r="E3" s="47"/>
      <c r="F3" s="1" t="s">
        <v>0</v>
      </c>
    </row>
    <row r="4" spans="1:13" ht="20.100000000000001" customHeight="1" x14ac:dyDescent="0.25">
      <c r="A4" s="2">
        <v>1</v>
      </c>
      <c r="B4" s="4" t="s">
        <v>108</v>
      </c>
      <c r="C4" s="4" t="s">
        <v>109</v>
      </c>
      <c r="D4" s="3">
        <v>4000000</v>
      </c>
      <c r="E4" s="2" t="s">
        <v>1</v>
      </c>
      <c r="F4" s="4" t="s">
        <v>2</v>
      </c>
      <c r="G4" s="45" t="e">
        <f ca="1">SUMPRODUCT(COUNTIFS(INDIRECT($M$5:$M$16&amp;"!$B$6:$B$100"),$B4,INDIRECT($M$5:$M$16&amp;"!"&amp;SUBSTITUTE(ADDRESS(1,COLUMN(),4),1,"")&amp;"$6:"&amp;SUBSTITUTE(ADDRESS(1,COLUMN(),4),1,"")&amp;"$100"),"&gt;0"))</f>
        <v>#REF!</v>
      </c>
      <c r="L4" s="44"/>
      <c r="M4" s="1" t="s">
        <v>155</v>
      </c>
    </row>
    <row r="5" spans="1:13" ht="20.100000000000001" customHeight="1" x14ac:dyDescent="0.25">
      <c r="A5" s="2">
        <v>2</v>
      </c>
      <c r="B5" s="4" t="s">
        <v>3</v>
      </c>
      <c r="C5" s="4" t="s">
        <v>110</v>
      </c>
      <c r="D5" s="3">
        <v>4000000</v>
      </c>
      <c r="E5" s="2" t="s">
        <v>4</v>
      </c>
      <c r="F5" s="4" t="s">
        <v>5</v>
      </c>
      <c r="G5" s="45" t="e">
        <f t="shared" ref="G5:G10" ca="1" si="0">SUMPRODUCT(COUNTIFS(INDIRECT($M$5:$M$16&amp;"!$B$6:$B$100"),$B5,INDIRECT($M$5:$M$16&amp;"!"&amp;SUBSTITUTE(ADDRESS(1,COLUMN(),4),1,"")&amp;"$6:"&amp;SUBSTITUTE(ADDRESS(1,COLUMN(),4),1,"")&amp;"$100"),"&gt;0"))</f>
        <v>#REF!</v>
      </c>
      <c r="L5" s="44"/>
      <c r="M5" s="44" t="s">
        <v>165</v>
      </c>
    </row>
    <row r="6" spans="1:13" ht="20.100000000000001" customHeight="1" x14ac:dyDescent="0.25">
      <c r="A6" s="2">
        <v>3</v>
      </c>
      <c r="B6" s="4" t="s">
        <v>6</v>
      </c>
      <c r="C6" s="4" t="s">
        <v>111</v>
      </c>
      <c r="D6" s="3">
        <v>4000000</v>
      </c>
      <c r="E6" s="2" t="s">
        <v>7</v>
      </c>
      <c r="F6" s="4" t="s">
        <v>8</v>
      </c>
      <c r="G6" s="45" t="e">
        <f t="shared" ca="1" si="0"/>
        <v>#REF!</v>
      </c>
      <c r="L6" s="44"/>
      <c r="M6" s="44" t="s">
        <v>166</v>
      </c>
    </row>
    <row r="7" spans="1:13" ht="20.100000000000001" customHeight="1" x14ac:dyDescent="0.25">
      <c r="A7" s="2">
        <v>4</v>
      </c>
      <c r="B7" s="4" t="s">
        <v>9</v>
      </c>
      <c r="C7" s="4" t="s">
        <v>112</v>
      </c>
      <c r="D7" s="3">
        <v>4000000</v>
      </c>
      <c r="E7" s="2" t="s">
        <v>10</v>
      </c>
      <c r="F7" s="4" t="s">
        <v>11</v>
      </c>
      <c r="G7" s="45" t="e">
        <f t="shared" ca="1" si="0"/>
        <v>#REF!</v>
      </c>
      <c r="L7" s="44"/>
      <c r="M7" s="44" t="s">
        <v>167</v>
      </c>
    </row>
    <row r="8" spans="1:13" ht="20.100000000000001" customHeight="1" x14ac:dyDescent="0.25">
      <c r="A8" s="2">
        <v>5</v>
      </c>
      <c r="B8" s="4" t="s">
        <v>12</v>
      </c>
      <c r="C8" s="4" t="s">
        <v>113</v>
      </c>
      <c r="D8" s="3">
        <v>4000000</v>
      </c>
      <c r="E8" s="2" t="s">
        <v>13</v>
      </c>
      <c r="F8" s="4" t="s">
        <v>14</v>
      </c>
      <c r="G8" s="45" t="e">
        <f t="shared" ca="1" si="0"/>
        <v>#REF!</v>
      </c>
      <c r="L8" s="44"/>
      <c r="M8" s="44" t="s">
        <v>156</v>
      </c>
    </row>
    <row r="9" spans="1:13" ht="20.100000000000001" customHeight="1" x14ac:dyDescent="0.25">
      <c r="A9" s="2">
        <v>6</v>
      </c>
      <c r="B9" s="4" t="s">
        <v>15</v>
      </c>
      <c r="C9" s="4" t="s">
        <v>111</v>
      </c>
      <c r="D9" s="3">
        <v>4000000</v>
      </c>
      <c r="E9" s="2" t="s">
        <v>16</v>
      </c>
      <c r="F9" s="4" t="s">
        <v>17</v>
      </c>
      <c r="G9" s="45" t="e">
        <f t="shared" ca="1" si="0"/>
        <v>#REF!</v>
      </c>
      <c r="L9" s="44"/>
      <c r="M9" s="44" t="s">
        <v>157</v>
      </c>
    </row>
    <row r="10" spans="1:13" ht="20.100000000000001" customHeight="1" x14ac:dyDescent="0.25">
      <c r="A10" s="2">
        <v>7</v>
      </c>
      <c r="B10" s="4" t="s">
        <v>18</v>
      </c>
      <c r="C10" s="4" t="s">
        <v>114</v>
      </c>
      <c r="D10" s="3">
        <v>4000000</v>
      </c>
      <c r="E10" s="2" t="s">
        <v>19</v>
      </c>
      <c r="F10" s="4" t="s">
        <v>20</v>
      </c>
      <c r="G10" s="45" t="e">
        <f t="shared" ca="1" si="0"/>
        <v>#REF!</v>
      </c>
      <c r="L10" s="44"/>
      <c r="M10" s="44" t="s">
        <v>158</v>
      </c>
    </row>
    <row r="11" spans="1:13" ht="20.100000000000001" customHeight="1" x14ac:dyDescent="0.25">
      <c r="A11" s="2">
        <v>8</v>
      </c>
      <c r="B11" s="4" t="s">
        <v>21</v>
      </c>
      <c r="C11" s="4" t="s">
        <v>115</v>
      </c>
      <c r="D11" s="3">
        <v>4000000</v>
      </c>
      <c r="E11" s="2" t="s">
        <v>22</v>
      </c>
      <c r="F11" s="4" t="s">
        <v>23</v>
      </c>
      <c r="G11" s="43"/>
      <c r="L11" s="44"/>
      <c r="M11" s="44" t="s">
        <v>159</v>
      </c>
    </row>
    <row r="12" spans="1:13" ht="20.100000000000001" customHeight="1" x14ac:dyDescent="0.25">
      <c r="A12" s="2">
        <v>9</v>
      </c>
      <c r="B12" s="4" t="s">
        <v>24</v>
      </c>
      <c r="C12" s="4" t="s">
        <v>116</v>
      </c>
      <c r="D12" s="3">
        <v>4000000</v>
      </c>
      <c r="E12" s="2" t="s">
        <v>25</v>
      </c>
      <c r="F12" s="4" t="s">
        <v>26</v>
      </c>
      <c r="G12" s="43"/>
      <c r="L12" s="44"/>
      <c r="M12" s="44" t="s">
        <v>160</v>
      </c>
    </row>
    <row r="13" spans="1:13" ht="20.100000000000001" customHeight="1" x14ac:dyDescent="0.25">
      <c r="A13" s="2">
        <v>10</v>
      </c>
      <c r="B13" s="4" t="s">
        <v>101</v>
      </c>
      <c r="C13" s="4" t="s">
        <v>111</v>
      </c>
      <c r="D13" s="3">
        <v>4000000</v>
      </c>
      <c r="E13" s="2" t="s">
        <v>27</v>
      </c>
      <c r="F13" s="4" t="s">
        <v>28</v>
      </c>
      <c r="G13" s="43"/>
      <c r="L13" s="44"/>
      <c r="M13" s="44" t="s">
        <v>161</v>
      </c>
    </row>
    <row r="14" spans="1:13" ht="20.100000000000001" customHeight="1" x14ac:dyDescent="0.25">
      <c r="A14" s="2">
        <v>11</v>
      </c>
      <c r="B14" s="4" t="s">
        <v>29</v>
      </c>
      <c r="C14" s="4" t="s">
        <v>111</v>
      </c>
      <c r="D14" s="3">
        <v>4000000</v>
      </c>
      <c r="E14" s="2" t="s">
        <v>30</v>
      </c>
      <c r="F14" s="4" t="s">
        <v>31</v>
      </c>
      <c r="G14" s="43"/>
      <c r="L14" s="44"/>
      <c r="M14" s="44" t="s">
        <v>162</v>
      </c>
    </row>
    <row r="15" spans="1:13" ht="20.100000000000001" customHeight="1" x14ac:dyDescent="0.25">
      <c r="A15" s="2">
        <v>12</v>
      </c>
      <c r="B15" s="4" t="s">
        <v>32</v>
      </c>
      <c r="C15" s="4" t="s">
        <v>111</v>
      </c>
      <c r="D15" s="3">
        <v>4000000</v>
      </c>
      <c r="E15" s="2" t="s">
        <v>33</v>
      </c>
      <c r="F15" s="4" t="s">
        <v>34</v>
      </c>
      <c r="G15" s="43"/>
      <c r="K15" s="5"/>
      <c r="L15" s="44"/>
      <c r="M15" s="44" t="s">
        <v>163</v>
      </c>
    </row>
    <row r="16" spans="1:13" ht="20.100000000000001" customHeight="1" x14ac:dyDescent="0.25">
      <c r="A16" s="2">
        <v>13</v>
      </c>
      <c r="B16" s="4" t="s">
        <v>35</v>
      </c>
      <c r="C16" s="4" t="s">
        <v>117</v>
      </c>
      <c r="D16" s="3">
        <v>4000000</v>
      </c>
      <c r="E16" s="2" t="s">
        <v>36</v>
      </c>
      <c r="F16" s="4" t="s">
        <v>37</v>
      </c>
      <c r="G16" s="43"/>
      <c r="K16" s="5"/>
      <c r="M16" s="44" t="s">
        <v>164</v>
      </c>
    </row>
    <row r="17" spans="1:7" ht="20.100000000000001" customHeight="1" x14ac:dyDescent="0.25">
      <c r="A17" s="2">
        <v>14</v>
      </c>
      <c r="B17" s="4" t="s">
        <v>38</v>
      </c>
      <c r="C17" s="4" t="s">
        <v>118</v>
      </c>
      <c r="D17" s="3">
        <v>4000000</v>
      </c>
      <c r="E17" s="2" t="s">
        <v>39</v>
      </c>
      <c r="F17" s="4" t="s">
        <v>40</v>
      </c>
      <c r="G17" s="43"/>
    </row>
    <row r="18" spans="1:7" ht="20.100000000000001" customHeight="1" x14ac:dyDescent="0.25">
      <c r="A18" s="2">
        <v>15</v>
      </c>
      <c r="B18" s="4" t="s">
        <v>41</v>
      </c>
      <c r="C18" s="4" t="s">
        <v>119</v>
      </c>
      <c r="D18" s="3">
        <v>4000000</v>
      </c>
      <c r="E18" s="2" t="s">
        <v>42</v>
      </c>
      <c r="F18" s="4" t="s">
        <v>43</v>
      </c>
      <c r="G18" s="43"/>
    </row>
    <row r="19" spans="1:7" ht="19.5" customHeight="1" x14ac:dyDescent="0.25">
      <c r="A19" s="2">
        <v>16</v>
      </c>
      <c r="B19" s="4" t="s">
        <v>44</v>
      </c>
      <c r="C19" s="4" t="s">
        <v>120</v>
      </c>
      <c r="D19" s="3">
        <v>4000000</v>
      </c>
      <c r="E19" s="2" t="s">
        <v>45</v>
      </c>
      <c r="F19" s="4" t="s">
        <v>46</v>
      </c>
      <c r="G19" s="43"/>
    </row>
    <row r="20" spans="1:7" ht="20.100000000000001" customHeight="1" x14ac:dyDescent="0.25">
      <c r="A20" s="2">
        <v>17</v>
      </c>
      <c r="B20" s="4" t="s">
        <v>47</v>
      </c>
      <c r="C20" s="4" t="s">
        <v>121</v>
      </c>
      <c r="D20" s="3">
        <v>4000000</v>
      </c>
      <c r="E20" s="2" t="s">
        <v>48</v>
      </c>
      <c r="F20" s="4" t="s">
        <v>49</v>
      </c>
      <c r="G20" s="43"/>
    </row>
    <row r="21" spans="1:7" ht="20.100000000000001" customHeight="1" x14ac:dyDescent="0.25">
      <c r="A21" s="2">
        <v>18</v>
      </c>
      <c r="B21" s="4" t="s">
        <v>50</v>
      </c>
      <c r="C21" s="4" t="s">
        <v>122</v>
      </c>
      <c r="D21" s="3">
        <v>4000000</v>
      </c>
      <c r="E21" s="2" t="s">
        <v>51</v>
      </c>
      <c r="F21" s="4" t="s">
        <v>52</v>
      </c>
      <c r="G21" s="43"/>
    </row>
    <row r="22" spans="1:7" ht="20.100000000000001" customHeight="1" x14ac:dyDescent="0.25">
      <c r="A22" s="2">
        <v>19</v>
      </c>
      <c r="B22" s="4" t="s">
        <v>53</v>
      </c>
      <c r="C22" s="4" t="s">
        <v>123</v>
      </c>
      <c r="D22" s="3">
        <v>4000000</v>
      </c>
      <c r="E22" s="2" t="s">
        <v>54</v>
      </c>
      <c r="F22" s="4" t="s">
        <v>55</v>
      </c>
      <c r="G22" s="43"/>
    </row>
    <row r="23" spans="1:7" ht="20.100000000000001" customHeight="1" x14ac:dyDescent="0.25">
      <c r="A23" s="2">
        <v>20</v>
      </c>
      <c r="B23" s="4" t="s">
        <v>56</v>
      </c>
      <c r="C23" s="4" t="s">
        <v>124</v>
      </c>
      <c r="D23" s="3">
        <v>4000000</v>
      </c>
      <c r="E23" s="2" t="s">
        <v>57</v>
      </c>
      <c r="F23" s="4" t="s">
        <v>58</v>
      </c>
      <c r="G23" s="43"/>
    </row>
    <row r="24" spans="1:7" ht="20.100000000000001" customHeight="1" x14ac:dyDescent="0.25">
      <c r="A24" s="2">
        <v>21</v>
      </c>
      <c r="B24" s="4" t="s">
        <v>59</v>
      </c>
      <c r="C24" s="4" t="s">
        <v>125</v>
      </c>
      <c r="D24" s="3">
        <v>4300000</v>
      </c>
      <c r="E24" s="2" t="s">
        <v>60</v>
      </c>
      <c r="F24" s="4" t="s">
        <v>61</v>
      </c>
      <c r="G24" s="43"/>
    </row>
    <row r="25" spans="1:7" ht="20.100000000000001" customHeight="1" x14ac:dyDescent="0.25">
      <c r="A25" s="2">
        <v>22</v>
      </c>
      <c r="B25" s="4" t="s">
        <v>62</v>
      </c>
      <c r="C25" s="4" t="s">
        <v>126</v>
      </c>
      <c r="D25" s="3">
        <v>4000000</v>
      </c>
      <c r="E25" s="2" t="s">
        <v>63</v>
      </c>
      <c r="F25" s="4" t="s">
        <v>64</v>
      </c>
      <c r="G25" s="43"/>
    </row>
    <row r="26" spans="1:7" ht="20.100000000000001" customHeight="1" x14ac:dyDescent="0.25">
      <c r="A26" s="2">
        <v>23</v>
      </c>
      <c r="B26" s="4" t="s">
        <v>65</v>
      </c>
      <c r="C26" s="4" t="s">
        <v>66</v>
      </c>
      <c r="D26" s="3">
        <v>4000000</v>
      </c>
      <c r="E26" s="2"/>
      <c r="F26" s="8" t="s">
        <v>67</v>
      </c>
      <c r="G26" s="43"/>
    </row>
    <row r="27" spans="1:7" ht="20.100000000000001" customHeight="1" x14ac:dyDescent="0.25">
      <c r="A27" s="2">
        <v>24</v>
      </c>
      <c r="B27" s="4" t="s">
        <v>68</v>
      </c>
      <c r="C27" s="4" t="s">
        <v>69</v>
      </c>
      <c r="D27" s="3">
        <v>4000000</v>
      </c>
      <c r="E27" s="2"/>
      <c r="F27" s="9" t="s">
        <v>70</v>
      </c>
      <c r="G27" s="43"/>
    </row>
    <row r="28" spans="1:7" ht="20.100000000000001" customHeight="1" x14ac:dyDescent="0.25">
      <c r="A28" s="2">
        <v>25</v>
      </c>
      <c r="B28" s="4" t="s">
        <v>71</v>
      </c>
      <c r="C28" s="4" t="s">
        <v>127</v>
      </c>
      <c r="D28" s="3">
        <v>4500000</v>
      </c>
      <c r="E28" s="2"/>
      <c r="F28" s="9" t="s">
        <v>72</v>
      </c>
      <c r="G28" s="43"/>
    </row>
    <row r="29" spans="1:7" ht="20.100000000000001" customHeight="1" x14ac:dyDescent="0.25">
      <c r="A29" s="2">
        <v>26</v>
      </c>
      <c r="B29" s="4" t="s">
        <v>75</v>
      </c>
      <c r="C29" s="4" t="s">
        <v>124</v>
      </c>
      <c r="D29" s="3">
        <v>4000000</v>
      </c>
      <c r="E29" s="2"/>
      <c r="F29" s="9"/>
      <c r="G29" s="43"/>
    </row>
    <row r="30" spans="1:7" ht="20.100000000000001" customHeight="1" x14ac:dyDescent="0.25">
      <c r="A30" s="2"/>
      <c r="B30" s="4" t="s">
        <v>83</v>
      </c>
      <c r="C30" s="4" t="s">
        <v>128</v>
      </c>
      <c r="D30" s="3">
        <v>4200000</v>
      </c>
      <c r="E30" s="2"/>
      <c r="F30" s="9"/>
      <c r="G30" s="43"/>
    </row>
    <row r="31" spans="1:7" ht="20.100000000000001" customHeight="1" x14ac:dyDescent="0.25">
      <c r="A31" s="2"/>
      <c r="B31" s="4" t="s">
        <v>95</v>
      </c>
      <c r="C31" s="4" t="s">
        <v>124</v>
      </c>
      <c r="D31" s="3">
        <v>4200000</v>
      </c>
      <c r="E31" s="2"/>
      <c r="F31" s="9"/>
      <c r="G31" s="43"/>
    </row>
    <row r="32" spans="1:7" ht="20.100000000000001" customHeight="1" x14ac:dyDescent="0.25">
      <c r="A32" s="2"/>
      <c r="B32" s="4" t="s">
        <v>84</v>
      </c>
      <c r="C32" s="4" t="s">
        <v>93</v>
      </c>
      <c r="D32" s="3">
        <v>4200000</v>
      </c>
      <c r="E32" s="2"/>
      <c r="F32" s="9"/>
      <c r="G32" s="43"/>
    </row>
    <row r="33" spans="1:7" ht="20.100000000000001" customHeight="1" x14ac:dyDescent="0.25">
      <c r="A33" s="2"/>
      <c r="B33" s="4" t="s">
        <v>102</v>
      </c>
      <c r="C33" s="4" t="s">
        <v>129</v>
      </c>
      <c r="D33" s="3">
        <v>4200000</v>
      </c>
      <c r="E33" s="2"/>
      <c r="F33" s="9"/>
      <c r="G33" s="43"/>
    </row>
    <row r="34" spans="1:7" ht="20.100000000000001" customHeight="1" x14ac:dyDescent="0.25">
      <c r="A34" s="2"/>
      <c r="B34" s="4" t="s">
        <v>103</v>
      </c>
      <c r="C34" s="4" t="s">
        <v>130</v>
      </c>
      <c r="D34" s="3">
        <v>4200000</v>
      </c>
      <c r="E34" s="2"/>
      <c r="F34" s="9"/>
      <c r="G34" s="43"/>
    </row>
    <row r="35" spans="1:7" ht="20.100000000000001" customHeight="1" x14ac:dyDescent="0.25">
      <c r="A35" s="2"/>
      <c r="B35" s="4" t="s">
        <v>104</v>
      </c>
      <c r="C35" s="4" t="s">
        <v>131</v>
      </c>
      <c r="D35" s="3">
        <v>4200000</v>
      </c>
      <c r="E35" s="2"/>
      <c r="F35" s="9"/>
      <c r="G35" s="43"/>
    </row>
    <row r="36" spans="1:7" ht="20.100000000000001" customHeight="1" x14ac:dyDescent="0.25">
      <c r="A36" s="2"/>
      <c r="B36" s="4" t="s">
        <v>105</v>
      </c>
      <c r="C36" s="4" t="s">
        <v>131</v>
      </c>
      <c r="D36" s="3">
        <v>4200000</v>
      </c>
      <c r="E36" s="2"/>
      <c r="F36" s="9"/>
      <c r="G36" s="43"/>
    </row>
    <row r="37" spans="1:7" ht="20.100000000000001" customHeight="1" x14ac:dyDescent="0.25">
      <c r="A37" s="2"/>
      <c r="B37" s="4" t="s">
        <v>106</v>
      </c>
      <c r="C37" s="4" t="s">
        <v>110</v>
      </c>
      <c r="D37" s="3">
        <v>4700000</v>
      </c>
      <c r="E37" s="2"/>
      <c r="F37" s="9"/>
      <c r="G37" s="43"/>
    </row>
    <row r="38" spans="1:7" ht="20.100000000000001" customHeight="1" x14ac:dyDescent="0.25">
      <c r="A38" s="2"/>
      <c r="B38" s="4" t="s">
        <v>96</v>
      </c>
      <c r="C38" s="4" t="s">
        <v>132</v>
      </c>
      <c r="D38" s="3">
        <v>4200000</v>
      </c>
      <c r="E38" s="2"/>
      <c r="F38" s="9"/>
      <c r="G38" s="43"/>
    </row>
    <row r="39" spans="1:7" ht="20.100000000000001" customHeight="1" x14ac:dyDescent="0.25">
      <c r="A39" s="2"/>
      <c r="B39" s="4" t="s">
        <v>85</v>
      </c>
      <c r="C39" s="4" t="s">
        <v>133</v>
      </c>
      <c r="D39" s="3">
        <v>4200000</v>
      </c>
      <c r="E39" s="2"/>
      <c r="F39" s="9"/>
      <c r="G39" s="43"/>
    </row>
    <row r="40" spans="1:7" ht="20.100000000000001" customHeight="1" x14ac:dyDescent="0.25">
      <c r="A40" s="2"/>
      <c r="B40" s="4" t="s">
        <v>86</v>
      </c>
      <c r="C40" s="4" t="s">
        <v>134</v>
      </c>
      <c r="D40" s="3">
        <v>4200000</v>
      </c>
      <c r="E40" s="2"/>
      <c r="F40" s="9"/>
      <c r="G40" s="43"/>
    </row>
    <row r="41" spans="1:7" ht="20.100000000000001" customHeight="1" x14ac:dyDescent="0.25">
      <c r="A41" s="2"/>
      <c r="B41" s="4" t="s">
        <v>87</v>
      </c>
      <c r="C41" s="4" t="s">
        <v>134</v>
      </c>
      <c r="D41" s="3">
        <v>4200000</v>
      </c>
      <c r="E41" s="2"/>
      <c r="F41" s="9"/>
      <c r="G41" s="43"/>
    </row>
    <row r="42" spans="1:7" ht="20.100000000000001" customHeight="1" x14ac:dyDescent="0.25">
      <c r="A42" s="2"/>
      <c r="B42" s="4" t="s">
        <v>88</v>
      </c>
      <c r="C42" s="4" t="s">
        <v>132</v>
      </c>
      <c r="D42" s="3">
        <v>4200000</v>
      </c>
      <c r="E42" s="2"/>
      <c r="F42" s="9"/>
      <c r="G42" s="43"/>
    </row>
    <row r="43" spans="1:7" ht="20.100000000000001" customHeight="1" x14ac:dyDescent="0.25">
      <c r="A43" s="2"/>
      <c r="B43" s="4" t="s">
        <v>89</v>
      </c>
      <c r="C43" s="4" t="s">
        <v>134</v>
      </c>
      <c r="D43" s="3">
        <v>4200000</v>
      </c>
      <c r="E43" s="2"/>
      <c r="F43" s="9"/>
      <c r="G43" s="43"/>
    </row>
    <row r="44" spans="1:7" ht="20.100000000000001" customHeight="1" x14ac:dyDescent="0.25">
      <c r="A44" s="2"/>
      <c r="B44" s="4" t="s">
        <v>90</v>
      </c>
      <c r="C44" s="4" t="s">
        <v>132</v>
      </c>
      <c r="D44" s="3">
        <v>4200000</v>
      </c>
      <c r="E44" s="2"/>
      <c r="F44" s="9"/>
      <c r="G44" s="43"/>
    </row>
    <row r="45" spans="1:7" ht="20.100000000000001" customHeight="1" x14ac:dyDescent="0.25">
      <c r="A45" s="2"/>
      <c r="B45" s="4" t="s">
        <v>91</v>
      </c>
      <c r="C45" s="4" t="s">
        <v>93</v>
      </c>
      <c r="D45" s="3">
        <v>4200000</v>
      </c>
      <c r="E45" s="2"/>
      <c r="F45" s="9"/>
      <c r="G45" s="43"/>
    </row>
    <row r="46" spans="1:7" ht="20.100000000000001" customHeight="1" x14ac:dyDescent="0.25">
      <c r="A46" s="2"/>
      <c r="B46" s="4" t="s">
        <v>92</v>
      </c>
      <c r="C46" s="4" t="s">
        <v>94</v>
      </c>
      <c r="D46" s="3">
        <v>4700000</v>
      </c>
      <c r="E46" s="2"/>
      <c r="F46" s="9"/>
      <c r="G46" s="43"/>
    </row>
    <row r="47" spans="1:7" ht="20.100000000000001" customHeight="1" x14ac:dyDescent="0.25">
      <c r="A47" s="2"/>
      <c r="B47" s="4" t="s">
        <v>107</v>
      </c>
      <c r="C47" s="4" t="s">
        <v>153</v>
      </c>
      <c r="D47" s="3">
        <v>4200000</v>
      </c>
      <c r="E47" s="2"/>
      <c r="F47" s="9"/>
      <c r="G47" s="43"/>
    </row>
    <row r="48" spans="1:7" ht="20.100000000000001" customHeight="1" x14ac:dyDescent="0.25">
      <c r="A48" s="2"/>
      <c r="B48" s="4" t="s">
        <v>97</v>
      </c>
      <c r="C48" s="4" t="s">
        <v>121</v>
      </c>
      <c r="D48" s="3">
        <v>4200000</v>
      </c>
      <c r="E48" s="2"/>
      <c r="F48" s="9"/>
      <c r="G48" s="43"/>
    </row>
    <row r="49" spans="1:7" ht="20.100000000000001" customHeight="1" x14ac:dyDescent="0.25">
      <c r="A49" s="2"/>
      <c r="B49" s="4" t="s">
        <v>99</v>
      </c>
      <c r="C49" s="4" t="s">
        <v>128</v>
      </c>
      <c r="D49" s="3">
        <v>4200000</v>
      </c>
      <c r="E49" s="2"/>
      <c r="F49" s="9"/>
      <c r="G49" s="43"/>
    </row>
    <row r="50" spans="1:7" ht="20.100000000000001" customHeight="1" x14ac:dyDescent="0.25">
      <c r="A50" s="2"/>
      <c r="B50" s="4" t="s">
        <v>100</v>
      </c>
      <c r="C50" s="4" t="s">
        <v>121</v>
      </c>
      <c r="D50" s="3">
        <v>4200000</v>
      </c>
      <c r="E50" s="2"/>
      <c r="F50" s="9"/>
      <c r="G50" s="43"/>
    </row>
    <row r="51" spans="1:7" ht="20.100000000000001" customHeight="1" x14ac:dyDescent="0.25">
      <c r="A51" s="2"/>
      <c r="B51" s="4" t="s">
        <v>98</v>
      </c>
      <c r="C51" s="4" t="s">
        <v>154</v>
      </c>
      <c r="D51" s="3">
        <v>4700000</v>
      </c>
      <c r="E51" s="2"/>
      <c r="F51" s="9"/>
      <c r="G51" s="43"/>
    </row>
  </sheetData>
  <mergeCells count="1">
    <mergeCell ref="A1:E3"/>
  </mergeCells>
  <pageMargins left="0.7" right="0.7" top="0.75" bottom="0.75" header="0.3" footer="0.3"/>
  <pageSetup paperSize="9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6"/>
  <sheetViews>
    <sheetView topLeftCell="A92" workbookViewId="0">
      <selection activeCell="C72" sqref="C72"/>
    </sheetView>
  </sheetViews>
  <sheetFormatPr defaultRowHeight="15" x14ac:dyDescent="0.25"/>
  <cols>
    <col min="1" max="1" width="7.28515625" style="37" customWidth="1"/>
    <col min="2" max="2" width="17.140625" customWidth="1"/>
    <col min="3" max="3" width="15.28515625" bestFit="1" customWidth="1"/>
    <col min="4" max="5" width="15.28515625" customWidth="1"/>
    <col min="6" max="6" width="15.28515625" style="18" customWidth="1"/>
    <col min="7" max="8" width="15.28515625" customWidth="1"/>
  </cols>
  <sheetData>
    <row r="1" spans="1:10" ht="27.75" customHeight="1" x14ac:dyDescent="0.25"/>
    <row r="2" spans="1:10" ht="15" customHeight="1" x14ac:dyDescent="0.25">
      <c r="A2" s="41" t="s">
        <v>145</v>
      </c>
      <c r="B2" s="23" t="s">
        <v>140</v>
      </c>
      <c r="C2" s="24" t="s">
        <v>141</v>
      </c>
      <c r="D2" s="23" t="s">
        <v>142</v>
      </c>
      <c r="E2" s="23" t="s">
        <v>143</v>
      </c>
      <c r="F2" s="25" t="s">
        <v>144</v>
      </c>
      <c r="G2" s="42" t="s">
        <v>146</v>
      </c>
    </row>
    <row r="3" spans="1:10" ht="12" customHeight="1" x14ac:dyDescent="0.25">
      <c r="A3" s="26">
        <v>1</v>
      </c>
      <c r="B3" s="26">
        <v>2</v>
      </c>
      <c r="C3" s="26">
        <v>3</v>
      </c>
      <c r="D3" s="26" t="s">
        <v>151</v>
      </c>
      <c r="E3" s="26" t="s">
        <v>150</v>
      </c>
      <c r="F3" s="26" t="s">
        <v>152</v>
      </c>
      <c r="G3" s="14">
        <f>7.79%/12</f>
        <v>6.4916666666666664E-3</v>
      </c>
      <c r="I3" s="16" t="s">
        <v>135</v>
      </c>
      <c r="J3">
        <v>5</v>
      </c>
    </row>
    <row r="4" spans="1:10" hidden="1" x14ac:dyDescent="0.25">
      <c r="A4" s="35"/>
      <c r="B4" s="27"/>
      <c r="C4" s="27">
        <v>1</v>
      </c>
      <c r="D4" s="27"/>
      <c r="E4" s="27"/>
      <c r="F4" s="28"/>
      <c r="G4" s="14">
        <f>6.79%/12</f>
        <v>5.6583333333333338E-3</v>
      </c>
      <c r="I4" s="15">
        <f>10%/12</f>
        <v>8.3333333333333332E-3</v>
      </c>
      <c r="J4" s="14">
        <f>10.5%/12</f>
        <v>8.7499999999999991E-3</v>
      </c>
    </row>
    <row r="5" spans="1:10" hidden="1" x14ac:dyDescent="0.25">
      <c r="A5" s="35"/>
      <c r="B5" s="29">
        <v>450000000</v>
      </c>
      <c r="C5" s="30">
        <f>6.79%/12</f>
        <v>5.6583333333333338E-3</v>
      </c>
      <c r="D5" s="30"/>
      <c r="E5" s="30"/>
      <c r="F5" s="28"/>
      <c r="G5" s="14"/>
      <c r="H5" s="14"/>
    </row>
    <row r="6" spans="1:10" hidden="1" x14ac:dyDescent="0.25">
      <c r="A6" s="35">
        <v>1</v>
      </c>
      <c r="B6" s="29">
        <v>450000000</v>
      </c>
      <c r="C6" s="29">
        <f>$B$5/(5*12)</f>
        <v>7500000</v>
      </c>
      <c r="D6" s="28">
        <f t="shared" ref="D6:D17" si="0">B6*$G$4</f>
        <v>2546250</v>
      </c>
      <c r="E6" s="28">
        <f>C6+D6</f>
        <v>10046250</v>
      </c>
      <c r="F6" s="28">
        <f>B5-C6</f>
        <v>442500000</v>
      </c>
      <c r="G6" s="18"/>
      <c r="H6" s="18"/>
      <c r="I6" s="15"/>
      <c r="J6" s="14"/>
    </row>
    <row r="7" spans="1:10" hidden="1" x14ac:dyDescent="0.25">
      <c r="A7" s="35">
        <v>2</v>
      </c>
      <c r="B7" s="29">
        <f>F6</f>
        <v>442500000</v>
      </c>
      <c r="C7" s="29">
        <f>$B$5/(5*12)</f>
        <v>7500000</v>
      </c>
      <c r="D7" s="28">
        <f t="shared" si="0"/>
        <v>2503812.5</v>
      </c>
      <c r="E7" s="31">
        <f>C7+D7</f>
        <v>10003812.5</v>
      </c>
      <c r="F7" s="28">
        <f>B7-C7</f>
        <v>435000000</v>
      </c>
      <c r="G7" s="14"/>
      <c r="H7" s="14"/>
      <c r="I7" s="15"/>
      <c r="J7" s="14"/>
    </row>
    <row r="8" spans="1:10" hidden="1" x14ac:dyDescent="0.25">
      <c r="A8" s="35">
        <v>3</v>
      </c>
      <c r="B8" s="29">
        <f t="shared" ref="B8:B65" si="1">F7</f>
        <v>435000000</v>
      </c>
      <c r="C8" s="29">
        <f t="shared" ref="C8:C65" si="2">$B$5/(5*12)</f>
        <v>7500000</v>
      </c>
      <c r="D8" s="28">
        <f t="shared" si="0"/>
        <v>2461375</v>
      </c>
      <c r="E8" s="31">
        <f t="shared" ref="E8:E35" si="3">C8+D8</f>
        <v>9961375</v>
      </c>
      <c r="F8" s="28">
        <f t="shared" ref="F8:F35" si="4">B8-C8</f>
        <v>427500000</v>
      </c>
      <c r="G8" s="14"/>
      <c r="H8" s="14"/>
      <c r="I8" s="15"/>
      <c r="J8" s="14"/>
    </row>
    <row r="9" spans="1:10" hidden="1" x14ac:dyDescent="0.25">
      <c r="A9" s="35">
        <v>4</v>
      </c>
      <c r="B9" s="29">
        <f t="shared" si="1"/>
        <v>427500000</v>
      </c>
      <c r="C9" s="29">
        <f t="shared" si="2"/>
        <v>7500000</v>
      </c>
      <c r="D9" s="28">
        <f t="shared" si="0"/>
        <v>2418937.5</v>
      </c>
      <c r="E9" s="31">
        <f t="shared" si="3"/>
        <v>9918937.5</v>
      </c>
      <c r="F9" s="28">
        <f t="shared" si="4"/>
        <v>420000000</v>
      </c>
      <c r="G9" s="14"/>
      <c r="H9" s="14"/>
      <c r="I9" s="15"/>
      <c r="J9" s="14"/>
    </row>
    <row r="10" spans="1:10" hidden="1" x14ac:dyDescent="0.25">
      <c r="A10" s="35">
        <v>5</v>
      </c>
      <c r="B10" s="29">
        <f t="shared" si="1"/>
        <v>420000000</v>
      </c>
      <c r="C10" s="29">
        <f t="shared" si="2"/>
        <v>7500000</v>
      </c>
      <c r="D10" s="28">
        <f t="shared" si="0"/>
        <v>2376500</v>
      </c>
      <c r="E10" s="31">
        <f t="shared" si="3"/>
        <v>9876500</v>
      </c>
      <c r="F10" s="28">
        <f t="shared" si="4"/>
        <v>412500000</v>
      </c>
      <c r="G10" s="14"/>
      <c r="H10" s="14"/>
      <c r="I10" s="15"/>
      <c r="J10" s="14"/>
    </row>
    <row r="11" spans="1:10" hidden="1" x14ac:dyDescent="0.25">
      <c r="A11" s="35">
        <v>6</v>
      </c>
      <c r="B11" s="29">
        <f t="shared" si="1"/>
        <v>412500000</v>
      </c>
      <c r="C11" s="29">
        <f t="shared" si="2"/>
        <v>7500000</v>
      </c>
      <c r="D11" s="28">
        <f t="shared" si="0"/>
        <v>2334062.5</v>
      </c>
      <c r="E11" s="31">
        <f t="shared" si="3"/>
        <v>9834062.5</v>
      </c>
      <c r="F11" s="28">
        <f t="shared" si="4"/>
        <v>405000000</v>
      </c>
      <c r="G11" s="14"/>
      <c r="H11" s="14"/>
      <c r="I11" s="15"/>
      <c r="J11" s="14"/>
    </row>
    <row r="12" spans="1:10" hidden="1" x14ac:dyDescent="0.25">
      <c r="A12" s="35">
        <v>7</v>
      </c>
      <c r="B12" s="29">
        <f t="shared" si="1"/>
        <v>405000000</v>
      </c>
      <c r="C12" s="29">
        <f t="shared" si="2"/>
        <v>7500000</v>
      </c>
      <c r="D12" s="28">
        <f t="shared" si="0"/>
        <v>2291625</v>
      </c>
      <c r="E12" s="31">
        <f t="shared" si="3"/>
        <v>9791625</v>
      </c>
      <c r="F12" s="28">
        <f t="shared" si="4"/>
        <v>397500000</v>
      </c>
      <c r="G12" s="14"/>
      <c r="H12" s="14"/>
      <c r="I12" s="15"/>
      <c r="J12" s="14"/>
    </row>
    <row r="13" spans="1:10" hidden="1" x14ac:dyDescent="0.25">
      <c r="A13" s="35">
        <v>8</v>
      </c>
      <c r="B13" s="29">
        <f t="shared" si="1"/>
        <v>397500000</v>
      </c>
      <c r="C13" s="29">
        <f t="shared" si="2"/>
        <v>7500000</v>
      </c>
      <c r="D13" s="28">
        <f t="shared" si="0"/>
        <v>2249187.5</v>
      </c>
      <c r="E13" s="31">
        <f t="shared" si="3"/>
        <v>9749187.5</v>
      </c>
      <c r="F13" s="28">
        <f t="shared" si="4"/>
        <v>390000000</v>
      </c>
    </row>
    <row r="14" spans="1:10" hidden="1" x14ac:dyDescent="0.25">
      <c r="A14" s="35">
        <v>9</v>
      </c>
      <c r="B14" s="29">
        <f t="shared" si="1"/>
        <v>390000000</v>
      </c>
      <c r="C14" s="29">
        <f t="shared" si="2"/>
        <v>7500000</v>
      </c>
      <c r="D14" s="28">
        <f t="shared" si="0"/>
        <v>2206750</v>
      </c>
      <c r="E14" s="31">
        <f t="shared" si="3"/>
        <v>9706750</v>
      </c>
      <c r="F14" s="28">
        <f t="shared" si="4"/>
        <v>382500000</v>
      </c>
    </row>
    <row r="15" spans="1:10" hidden="1" x14ac:dyDescent="0.25">
      <c r="A15" s="35">
        <v>10</v>
      </c>
      <c r="B15" s="29">
        <f t="shared" si="1"/>
        <v>382500000</v>
      </c>
      <c r="C15" s="29">
        <f t="shared" si="2"/>
        <v>7500000</v>
      </c>
      <c r="D15" s="28">
        <f t="shared" si="0"/>
        <v>2164312.5</v>
      </c>
      <c r="E15" s="31">
        <f t="shared" si="3"/>
        <v>9664312.5</v>
      </c>
      <c r="F15" s="28">
        <f t="shared" si="4"/>
        <v>375000000</v>
      </c>
    </row>
    <row r="16" spans="1:10" hidden="1" x14ac:dyDescent="0.25">
      <c r="A16" s="35">
        <v>11</v>
      </c>
      <c r="B16" s="29">
        <f t="shared" si="1"/>
        <v>375000000</v>
      </c>
      <c r="C16" s="29">
        <f>$B$5/(5*12)</f>
        <v>7500000</v>
      </c>
      <c r="D16" s="28">
        <f t="shared" si="0"/>
        <v>2121875</v>
      </c>
      <c r="E16" s="31">
        <f t="shared" si="3"/>
        <v>9621875</v>
      </c>
      <c r="F16" s="28">
        <f t="shared" si="4"/>
        <v>367500000</v>
      </c>
    </row>
    <row r="17" spans="1:7" hidden="1" x14ac:dyDescent="0.25">
      <c r="A17" s="35">
        <v>12</v>
      </c>
      <c r="B17" s="29">
        <f t="shared" si="1"/>
        <v>367500000</v>
      </c>
      <c r="C17" s="29">
        <f t="shared" si="2"/>
        <v>7500000</v>
      </c>
      <c r="D17" s="32">
        <f t="shared" si="0"/>
        <v>2079437.5000000002</v>
      </c>
      <c r="E17" s="31">
        <f t="shared" si="3"/>
        <v>9579437.5</v>
      </c>
      <c r="F17" s="28">
        <f t="shared" si="4"/>
        <v>360000000</v>
      </c>
    </row>
    <row r="18" spans="1:7" hidden="1" x14ac:dyDescent="0.25">
      <c r="A18" s="35">
        <v>13</v>
      </c>
      <c r="B18" s="29">
        <f t="shared" si="1"/>
        <v>360000000</v>
      </c>
      <c r="C18" s="29">
        <f t="shared" si="2"/>
        <v>7500000</v>
      </c>
      <c r="D18" s="28">
        <f>B18*$G$18</f>
        <v>3000000</v>
      </c>
      <c r="E18" s="31">
        <f t="shared" si="3"/>
        <v>10500000</v>
      </c>
      <c r="F18" s="28">
        <f t="shared" si="4"/>
        <v>352500000</v>
      </c>
      <c r="G18" s="14">
        <f>10%/12</f>
        <v>8.3333333333333332E-3</v>
      </c>
    </row>
    <row r="19" spans="1:7" hidden="1" x14ac:dyDescent="0.25">
      <c r="A19" s="35">
        <v>14</v>
      </c>
      <c r="B19" s="29">
        <f t="shared" si="1"/>
        <v>352500000</v>
      </c>
      <c r="C19" s="29">
        <f t="shared" si="2"/>
        <v>7500000</v>
      </c>
      <c r="D19" s="28">
        <f t="shared" ref="D19:D52" si="5">B19*$G$18</f>
        <v>2937500</v>
      </c>
      <c r="E19" s="31">
        <f t="shared" si="3"/>
        <v>10437500</v>
      </c>
      <c r="F19" s="28">
        <f t="shared" si="4"/>
        <v>345000000</v>
      </c>
    </row>
    <row r="20" spans="1:7" hidden="1" x14ac:dyDescent="0.25">
      <c r="A20" s="35">
        <v>15</v>
      </c>
      <c r="B20" s="29">
        <f t="shared" si="1"/>
        <v>345000000</v>
      </c>
      <c r="C20" s="29">
        <f t="shared" si="2"/>
        <v>7500000</v>
      </c>
      <c r="D20" s="28">
        <f t="shared" si="5"/>
        <v>2875000</v>
      </c>
      <c r="E20" s="31">
        <f t="shared" si="3"/>
        <v>10375000</v>
      </c>
      <c r="F20" s="28">
        <f t="shared" si="4"/>
        <v>337500000</v>
      </c>
    </row>
    <row r="21" spans="1:7" hidden="1" x14ac:dyDescent="0.25">
      <c r="A21" s="35">
        <v>16</v>
      </c>
      <c r="B21" s="29">
        <f t="shared" si="1"/>
        <v>337500000</v>
      </c>
      <c r="C21" s="29">
        <f t="shared" si="2"/>
        <v>7500000</v>
      </c>
      <c r="D21" s="28">
        <f t="shared" si="5"/>
        <v>2812500</v>
      </c>
      <c r="E21" s="31">
        <f t="shared" si="3"/>
        <v>10312500</v>
      </c>
      <c r="F21" s="28">
        <f t="shared" si="4"/>
        <v>330000000</v>
      </c>
    </row>
    <row r="22" spans="1:7" hidden="1" x14ac:dyDescent="0.25">
      <c r="A22" s="35">
        <v>17</v>
      </c>
      <c r="B22" s="29">
        <f t="shared" si="1"/>
        <v>330000000</v>
      </c>
      <c r="C22" s="29">
        <f t="shared" si="2"/>
        <v>7500000</v>
      </c>
      <c r="D22" s="28">
        <f t="shared" si="5"/>
        <v>2750000</v>
      </c>
      <c r="E22" s="31">
        <f t="shared" si="3"/>
        <v>10250000</v>
      </c>
      <c r="F22" s="28">
        <f t="shared" si="4"/>
        <v>322500000</v>
      </c>
    </row>
    <row r="23" spans="1:7" hidden="1" x14ac:dyDescent="0.25">
      <c r="A23" s="35">
        <v>18</v>
      </c>
      <c r="B23" s="29">
        <f t="shared" si="1"/>
        <v>322500000</v>
      </c>
      <c r="C23" s="29">
        <f t="shared" si="2"/>
        <v>7500000</v>
      </c>
      <c r="D23" s="28">
        <f t="shared" si="5"/>
        <v>2687500</v>
      </c>
      <c r="E23" s="31">
        <f t="shared" si="3"/>
        <v>10187500</v>
      </c>
      <c r="F23" s="28">
        <f t="shared" si="4"/>
        <v>315000000</v>
      </c>
    </row>
    <row r="24" spans="1:7" hidden="1" x14ac:dyDescent="0.25">
      <c r="A24" s="35">
        <v>19</v>
      </c>
      <c r="B24" s="29">
        <f t="shared" si="1"/>
        <v>315000000</v>
      </c>
      <c r="C24" s="29">
        <f t="shared" si="2"/>
        <v>7500000</v>
      </c>
      <c r="D24" s="28">
        <f t="shared" si="5"/>
        <v>2625000</v>
      </c>
      <c r="E24" s="31">
        <f t="shared" si="3"/>
        <v>10125000</v>
      </c>
      <c r="F24" s="28">
        <f t="shared" si="4"/>
        <v>307500000</v>
      </c>
    </row>
    <row r="25" spans="1:7" hidden="1" x14ac:dyDescent="0.25">
      <c r="A25" s="35">
        <v>20</v>
      </c>
      <c r="B25" s="29">
        <f t="shared" si="1"/>
        <v>307500000</v>
      </c>
      <c r="C25" s="29">
        <f t="shared" si="2"/>
        <v>7500000</v>
      </c>
      <c r="D25" s="28">
        <f t="shared" si="5"/>
        <v>2562500</v>
      </c>
      <c r="E25" s="31">
        <f t="shared" si="3"/>
        <v>10062500</v>
      </c>
      <c r="F25" s="28">
        <f t="shared" si="4"/>
        <v>300000000</v>
      </c>
    </row>
    <row r="26" spans="1:7" hidden="1" x14ac:dyDescent="0.25">
      <c r="A26" s="35">
        <v>21</v>
      </c>
      <c r="B26" s="29">
        <f t="shared" si="1"/>
        <v>300000000</v>
      </c>
      <c r="C26" s="29">
        <f t="shared" si="2"/>
        <v>7500000</v>
      </c>
      <c r="D26" s="28">
        <f t="shared" si="5"/>
        <v>2500000</v>
      </c>
      <c r="E26" s="31">
        <f t="shared" si="3"/>
        <v>10000000</v>
      </c>
      <c r="F26" s="28">
        <f t="shared" si="4"/>
        <v>292500000</v>
      </c>
    </row>
    <row r="27" spans="1:7" hidden="1" x14ac:dyDescent="0.25">
      <c r="A27" s="35">
        <v>22</v>
      </c>
      <c r="B27" s="29">
        <f t="shared" si="1"/>
        <v>292500000</v>
      </c>
      <c r="C27" s="29">
        <f t="shared" si="2"/>
        <v>7500000</v>
      </c>
      <c r="D27" s="28">
        <f t="shared" si="5"/>
        <v>2437500</v>
      </c>
      <c r="E27" s="31">
        <f t="shared" si="3"/>
        <v>9937500</v>
      </c>
      <c r="F27" s="28">
        <f t="shared" si="4"/>
        <v>285000000</v>
      </c>
    </row>
    <row r="28" spans="1:7" hidden="1" x14ac:dyDescent="0.25">
      <c r="A28" s="35">
        <v>23</v>
      </c>
      <c r="B28" s="29">
        <f t="shared" si="1"/>
        <v>285000000</v>
      </c>
      <c r="C28" s="29">
        <f t="shared" si="2"/>
        <v>7500000</v>
      </c>
      <c r="D28" s="28">
        <f t="shared" si="5"/>
        <v>2375000</v>
      </c>
      <c r="E28" s="31">
        <f t="shared" si="3"/>
        <v>9875000</v>
      </c>
      <c r="F28" s="28">
        <f t="shared" si="4"/>
        <v>277500000</v>
      </c>
    </row>
    <row r="29" spans="1:7" hidden="1" x14ac:dyDescent="0.25">
      <c r="A29" s="35">
        <v>24</v>
      </c>
      <c r="B29" s="29">
        <f t="shared" si="1"/>
        <v>277500000</v>
      </c>
      <c r="C29" s="29">
        <f t="shared" si="2"/>
        <v>7500000</v>
      </c>
      <c r="D29" s="28">
        <f t="shared" si="5"/>
        <v>2312500</v>
      </c>
      <c r="E29" s="31">
        <f t="shared" si="3"/>
        <v>9812500</v>
      </c>
      <c r="F29" s="28">
        <f t="shared" si="4"/>
        <v>270000000</v>
      </c>
    </row>
    <row r="30" spans="1:7" hidden="1" x14ac:dyDescent="0.25">
      <c r="A30" s="35">
        <v>25</v>
      </c>
      <c r="B30" s="29">
        <f t="shared" si="1"/>
        <v>270000000</v>
      </c>
      <c r="C30" s="29">
        <f t="shared" si="2"/>
        <v>7500000</v>
      </c>
      <c r="D30" s="28">
        <f t="shared" si="5"/>
        <v>2250000</v>
      </c>
      <c r="E30" s="31">
        <f t="shared" si="3"/>
        <v>9750000</v>
      </c>
      <c r="F30" s="28">
        <f t="shared" si="4"/>
        <v>262500000</v>
      </c>
    </row>
    <row r="31" spans="1:7" hidden="1" x14ac:dyDescent="0.25">
      <c r="A31" s="35">
        <v>26</v>
      </c>
      <c r="B31" s="29">
        <f t="shared" si="1"/>
        <v>262500000</v>
      </c>
      <c r="C31" s="29">
        <f t="shared" si="2"/>
        <v>7500000</v>
      </c>
      <c r="D31" s="28">
        <f t="shared" si="5"/>
        <v>2187500</v>
      </c>
      <c r="E31" s="31">
        <f t="shared" si="3"/>
        <v>9687500</v>
      </c>
      <c r="F31" s="28">
        <f t="shared" si="4"/>
        <v>255000000</v>
      </c>
    </row>
    <row r="32" spans="1:7" hidden="1" x14ac:dyDescent="0.25">
      <c r="A32" s="35">
        <v>27</v>
      </c>
      <c r="B32" s="29">
        <f t="shared" si="1"/>
        <v>255000000</v>
      </c>
      <c r="C32" s="29">
        <f t="shared" si="2"/>
        <v>7500000</v>
      </c>
      <c r="D32" s="28">
        <f t="shared" si="5"/>
        <v>2125000</v>
      </c>
      <c r="E32" s="31">
        <f t="shared" si="3"/>
        <v>9625000</v>
      </c>
      <c r="F32" s="28">
        <f t="shared" si="4"/>
        <v>247500000</v>
      </c>
    </row>
    <row r="33" spans="1:7" hidden="1" x14ac:dyDescent="0.25">
      <c r="A33" s="35">
        <v>28</v>
      </c>
      <c r="B33" s="29">
        <f t="shared" si="1"/>
        <v>247500000</v>
      </c>
      <c r="C33" s="29">
        <f t="shared" si="2"/>
        <v>7500000</v>
      </c>
      <c r="D33" s="28">
        <f t="shared" si="5"/>
        <v>2062500</v>
      </c>
      <c r="E33" s="31">
        <f t="shared" si="3"/>
        <v>9562500</v>
      </c>
      <c r="F33" s="28">
        <f t="shared" si="4"/>
        <v>240000000</v>
      </c>
    </row>
    <row r="34" spans="1:7" hidden="1" x14ac:dyDescent="0.25">
      <c r="A34" s="35">
        <v>29</v>
      </c>
      <c r="B34" s="29">
        <f t="shared" si="1"/>
        <v>240000000</v>
      </c>
      <c r="C34" s="29">
        <f t="shared" si="2"/>
        <v>7500000</v>
      </c>
      <c r="D34" s="28">
        <f t="shared" si="5"/>
        <v>2000000</v>
      </c>
      <c r="E34" s="31">
        <f t="shared" si="3"/>
        <v>9500000</v>
      </c>
      <c r="F34" s="28">
        <f t="shared" si="4"/>
        <v>232500000</v>
      </c>
    </row>
    <row r="35" spans="1:7" hidden="1" x14ac:dyDescent="0.25">
      <c r="A35" s="35">
        <v>30</v>
      </c>
      <c r="B35" s="29">
        <f t="shared" si="1"/>
        <v>232500000</v>
      </c>
      <c r="C35" s="29">
        <f t="shared" si="2"/>
        <v>7500000</v>
      </c>
      <c r="D35" s="28">
        <f t="shared" si="5"/>
        <v>1937500</v>
      </c>
      <c r="E35" s="31">
        <f t="shared" si="3"/>
        <v>9437500</v>
      </c>
      <c r="F35" s="28">
        <f t="shared" si="4"/>
        <v>225000000</v>
      </c>
    </row>
    <row r="36" spans="1:7" hidden="1" x14ac:dyDescent="0.25">
      <c r="A36" s="35">
        <v>31</v>
      </c>
      <c r="B36" s="29">
        <f t="shared" si="1"/>
        <v>225000000</v>
      </c>
      <c r="C36" s="29">
        <f t="shared" si="2"/>
        <v>7500000</v>
      </c>
      <c r="D36" s="28">
        <f t="shared" si="5"/>
        <v>1875000</v>
      </c>
      <c r="E36" s="31">
        <f t="shared" ref="E36:E41" si="6">C36+D36</f>
        <v>9375000</v>
      </c>
      <c r="F36" s="28">
        <f t="shared" ref="F36:F41" si="7">B36-C36</f>
        <v>217500000</v>
      </c>
    </row>
    <row r="37" spans="1:7" hidden="1" x14ac:dyDescent="0.25">
      <c r="A37" s="35">
        <v>32</v>
      </c>
      <c r="B37" s="29">
        <f t="shared" si="1"/>
        <v>217500000</v>
      </c>
      <c r="C37" s="29">
        <f t="shared" si="2"/>
        <v>7500000</v>
      </c>
      <c r="D37" s="28">
        <f t="shared" si="5"/>
        <v>1812500</v>
      </c>
      <c r="E37" s="31">
        <f t="shared" si="6"/>
        <v>9312500</v>
      </c>
      <c r="F37" s="28">
        <f t="shared" si="7"/>
        <v>210000000</v>
      </c>
    </row>
    <row r="38" spans="1:7" hidden="1" x14ac:dyDescent="0.25">
      <c r="A38" s="35">
        <v>33</v>
      </c>
      <c r="B38" s="29">
        <f t="shared" si="1"/>
        <v>210000000</v>
      </c>
      <c r="C38" s="29">
        <f t="shared" si="2"/>
        <v>7500000</v>
      </c>
      <c r="D38" s="28">
        <f t="shared" si="5"/>
        <v>1750000</v>
      </c>
      <c r="E38" s="31">
        <f t="shared" si="6"/>
        <v>9250000</v>
      </c>
      <c r="F38" s="28">
        <f t="shared" si="7"/>
        <v>202500000</v>
      </c>
    </row>
    <row r="39" spans="1:7" hidden="1" x14ac:dyDescent="0.25">
      <c r="A39" s="35">
        <v>34</v>
      </c>
      <c r="B39" s="29">
        <f t="shared" si="1"/>
        <v>202500000</v>
      </c>
      <c r="C39" s="29">
        <f t="shared" si="2"/>
        <v>7500000</v>
      </c>
      <c r="D39" s="28">
        <f t="shared" si="5"/>
        <v>1687500</v>
      </c>
      <c r="E39" s="31">
        <f t="shared" si="6"/>
        <v>9187500</v>
      </c>
      <c r="F39" s="28">
        <f t="shared" si="7"/>
        <v>195000000</v>
      </c>
    </row>
    <row r="40" spans="1:7" hidden="1" x14ac:dyDescent="0.25">
      <c r="A40" s="35">
        <v>35</v>
      </c>
      <c r="B40" s="29">
        <f t="shared" si="1"/>
        <v>195000000</v>
      </c>
      <c r="C40" s="29">
        <f t="shared" si="2"/>
        <v>7500000</v>
      </c>
      <c r="D40" s="28">
        <f t="shared" si="5"/>
        <v>1625000</v>
      </c>
      <c r="E40" s="31">
        <f t="shared" si="6"/>
        <v>9125000</v>
      </c>
      <c r="F40" s="28">
        <f t="shared" si="7"/>
        <v>187500000</v>
      </c>
    </row>
    <row r="41" spans="1:7" hidden="1" x14ac:dyDescent="0.25">
      <c r="A41" s="35">
        <v>36</v>
      </c>
      <c r="B41" s="29">
        <f t="shared" si="1"/>
        <v>187500000</v>
      </c>
      <c r="C41" s="29">
        <f t="shared" si="2"/>
        <v>7500000</v>
      </c>
      <c r="D41" s="28">
        <f t="shared" si="5"/>
        <v>1562500</v>
      </c>
      <c r="E41" s="31">
        <f t="shared" si="6"/>
        <v>9062500</v>
      </c>
      <c r="F41" s="28">
        <f t="shared" si="7"/>
        <v>180000000</v>
      </c>
    </row>
    <row r="42" spans="1:7" hidden="1" x14ac:dyDescent="0.25">
      <c r="A42" s="35">
        <v>37</v>
      </c>
      <c r="B42" s="29">
        <f t="shared" si="1"/>
        <v>180000000</v>
      </c>
      <c r="C42" s="29">
        <f t="shared" si="2"/>
        <v>7500000</v>
      </c>
      <c r="D42" s="28">
        <f t="shared" si="5"/>
        <v>1500000</v>
      </c>
      <c r="E42" s="31">
        <f t="shared" ref="E42:E52" si="8">C42+D42</f>
        <v>9000000</v>
      </c>
      <c r="F42" s="28">
        <f t="shared" ref="F42:F52" si="9">B42-C42</f>
        <v>172500000</v>
      </c>
      <c r="G42" s="14"/>
    </row>
    <row r="43" spans="1:7" hidden="1" x14ac:dyDescent="0.25">
      <c r="A43" s="35">
        <v>38</v>
      </c>
      <c r="B43" s="29">
        <f t="shared" si="1"/>
        <v>172500000</v>
      </c>
      <c r="C43" s="29">
        <f t="shared" si="2"/>
        <v>7500000</v>
      </c>
      <c r="D43" s="28">
        <f t="shared" si="5"/>
        <v>1437500</v>
      </c>
      <c r="E43" s="31">
        <f t="shared" si="8"/>
        <v>8937500</v>
      </c>
      <c r="F43" s="28">
        <f t="shared" si="9"/>
        <v>165000000</v>
      </c>
    </row>
    <row r="44" spans="1:7" hidden="1" x14ac:dyDescent="0.25">
      <c r="A44" s="35">
        <v>39</v>
      </c>
      <c r="B44" s="29">
        <f t="shared" si="1"/>
        <v>165000000</v>
      </c>
      <c r="C44" s="29">
        <f t="shared" si="2"/>
        <v>7500000</v>
      </c>
      <c r="D44" s="28">
        <f t="shared" si="5"/>
        <v>1375000</v>
      </c>
      <c r="E44" s="31">
        <f t="shared" si="8"/>
        <v>8875000</v>
      </c>
      <c r="F44" s="28">
        <f t="shared" si="9"/>
        <v>157500000</v>
      </c>
    </row>
    <row r="45" spans="1:7" hidden="1" x14ac:dyDescent="0.25">
      <c r="A45" s="35">
        <v>40</v>
      </c>
      <c r="B45" s="29">
        <f t="shared" si="1"/>
        <v>157500000</v>
      </c>
      <c r="C45" s="29">
        <f t="shared" si="2"/>
        <v>7500000</v>
      </c>
      <c r="D45" s="28">
        <f t="shared" si="5"/>
        <v>1312500</v>
      </c>
      <c r="E45" s="31">
        <f t="shared" si="8"/>
        <v>8812500</v>
      </c>
      <c r="F45" s="28">
        <f t="shared" si="9"/>
        <v>150000000</v>
      </c>
    </row>
    <row r="46" spans="1:7" hidden="1" x14ac:dyDescent="0.25">
      <c r="A46" s="35">
        <v>41</v>
      </c>
      <c r="B46" s="29">
        <f t="shared" si="1"/>
        <v>150000000</v>
      </c>
      <c r="C46" s="29">
        <f t="shared" si="2"/>
        <v>7500000</v>
      </c>
      <c r="D46" s="28">
        <f t="shared" si="5"/>
        <v>1250000</v>
      </c>
      <c r="E46" s="31">
        <f t="shared" si="8"/>
        <v>8750000</v>
      </c>
      <c r="F46" s="28">
        <f t="shared" si="9"/>
        <v>142500000</v>
      </c>
    </row>
    <row r="47" spans="1:7" hidden="1" x14ac:dyDescent="0.25">
      <c r="A47" s="35">
        <v>42</v>
      </c>
      <c r="B47" s="29">
        <f t="shared" si="1"/>
        <v>142500000</v>
      </c>
      <c r="C47" s="29">
        <f t="shared" si="2"/>
        <v>7500000</v>
      </c>
      <c r="D47" s="28">
        <f t="shared" si="5"/>
        <v>1187500</v>
      </c>
      <c r="E47" s="31">
        <f t="shared" si="8"/>
        <v>8687500</v>
      </c>
      <c r="F47" s="28">
        <f t="shared" si="9"/>
        <v>135000000</v>
      </c>
    </row>
    <row r="48" spans="1:7" hidden="1" x14ac:dyDescent="0.25">
      <c r="A48" s="35">
        <v>43</v>
      </c>
      <c r="B48" s="29">
        <f t="shared" si="1"/>
        <v>135000000</v>
      </c>
      <c r="C48" s="29">
        <f t="shared" si="2"/>
        <v>7500000</v>
      </c>
      <c r="D48" s="28">
        <f t="shared" si="5"/>
        <v>1125000</v>
      </c>
      <c r="E48" s="31">
        <f t="shared" si="8"/>
        <v>8625000</v>
      </c>
      <c r="F48" s="28">
        <f t="shared" si="9"/>
        <v>127500000</v>
      </c>
    </row>
    <row r="49" spans="1:7" hidden="1" x14ac:dyDescent="0.25">
      <c r="A49" s="35">
        <v>44</v>
      </c>
      <c r="B49" s="29">
        <f t="shared" si="1"/>
        <v>127500000</v>
      </c>
      <c r="C49" s="29">
        <f t="shared" si="2"/>
        <v>7500000</v>
      </c>
      <c r="D49" s="28">
        <f t="shared" si="5"/>
        <v>1062500</v>
      </c>
      <c r="E49" s="31">
        <f t="shared" si="8"/>
        <v>8562500</v>
      </c>
      <c r="F49" s="28">
        <f t="shared" si="9"/>
        <v>120000000</v>
      </c>
    </row>
    <row r="50" spans="1:7" hidden="1" x14ac:dyDescent="0.25">
      <c r="A50" s="35">
        <v>45</v>
      </c>
      <c r="B50" s="29">
        <f t="shared" si="1"/>
        <v>120000000</v>
      </c>
      <c r="C50" s="29">
        <f t="shared" si="2"/>
        <v>7500000</v>
      </c>
      <c r="D50" s="28">
        <f t="shared" si="5"/>
        <v>1000000</v>
      </c>
      <c r="E50" s="31">
        <f t="shared" si="8"/>
        <v>8500000</v>
      </c>
      <c r="F50" s="28">
        <f t="shared" si="9"/>
        <v>112500000</v>
      </c>
    </row>
    <row r="51" spans="1:7" hidden="1" x14ac:dyDescent="0.25">
      <c r="A51" s="35">
        <v>46</v>
      </c>
      <c r="B51" s="29">
        <f t="shared" si="1"/>
        <v>112500000</v>
      </c>
      <c r="C51" s="29">
        <f t="shared" si="2"/>
        <v>7500000</v>
      </c>
      <c r="D51" s="28">
        <f t="shared" si="5"/>
        <v>937500</v>
      </c>
      <c r="E51" s="31">
        <f t="shared" si="8"/>
        <v>8437500</v>
      </c>
      <c r="F51" s="28">
        <f t="shared" si="9"/>
        <v>105000000</v>
      </c>
    </row>
    <row r="52" spans="1:7" hidden="1" x14ac:dyDescent="0.25">
      <c r="A52" s="35">
        <v>47</v>
      </c>
      <c r="B52" s="29">
        <f t="shared" si="1"/>
        <v>105000000</v>
      </c>
      <c r="C52" s="29">
        <f t="shared" si="2"/>
        <v>7500000</v>
      </c>
      <c r="D52" s="28">
        <f t="shared" si="5"/>
        <v>875000</v>
      </c>
      <c r="E52" s="31">
        <f t="shared" si="8"/>
        <v>8375000</v>
      </c>
      <c r="F52" s="28">
        <f t="shared" si="9"/>
        <v>97500000</v>
      </c>
    </row>
    <row r="53" spans="1:7" hidden="1" x14ac:dyDescent="0.25">
      <c r="A53" s="35">
        <v>48</v>
      </c>
      <c r="B53" s="29">
        <f t="shared" si="1"/>
        <v>97500000</v>
      </c>
      <c r="C53" s="29">
        <f t="shared" si="2"/>
        <v>7500000</v>
      </c>
      <c r="D53" s="28">
        <f t="shared" ref="D53" si="10">B53*$G$18</f>
        <v>812500</v>
      </c>
      <c r="E53" s="31">
        <f t="shared" ref="E53:E65" si="11">C53+D53</f>
        <v>8312500</v>
      </c>
      <c r="F53" s="28">
        <f t="shared" ref="F53:F65" si="12">B53-C53</f>
        <v>90000000</v>
      </c>
    </row>
    <row r="54" spans="1:7" hidden="1" x14ac:dyDescent="0.25">
      <c r="A54" s="35">
        <v>49</v>
      </c>
      <c r="B54" s="29">
        <f t="shared" si="1"/>
        <v>90000000</v>
      </c>
      <c r="C54" s="29">
        <f t="shared" si="2"/>
        <v>7500000</v>
      </c>
      <c r="D54" s="28">
        <f>B54*$G$54</f>
        <v>787499.99999999988</v>
      </c>
      <c r="E54" s="31">
        <f t="shared" si="11"/>
        <v>8287500</v>
      </c>
      <c r="F54" s="28">
        <f t="shared" si="12"/>
        <v>82500000</v>
      </c>
      <c r="G54" s="14">
        <f>10.5%/12</f>
        <v>8.7499999999999991E-3</v>
      </c>
    </row>
    <row r="55" spans="1:7" hidden="1" x14ac:dyDescent="0.25">
      <c r="A55" s="35">
        <v>50</v>
      </c>
      <c r="B55" s="29">
        <f t="shared" si="1"/>
        <v>82500000</v>
      </c>
      <c r="C55" s="29">
        <f t="shared" si="2"/>
        <v>7500000</v>
      </c>
      <c r="D55" s="28">
        <f t="shared" ref="D55:D66" si="13">B55*$G$54</f>
        <v>721874.99999999988</v>
      </c>
      <c r="E55" s="31">
        <f t="shared" si="11"/>
        <v>8221875</v>
      </c>
      <c r="F55" s="28">
        <f t="shared" si="12"/>
        <v>75000000</v>
      </c>
    </row>
    <row r="56" spans="1:7" hidden="1" x14ac:dyDescent="0.25">
      <c r="A56" s="35">
        <v>51</v>
      </c>
      <c r="B56" s="29">
        <f t="shared" si="1"/>
        <v>75000000</v>
      </c>
      <c r="C56" s="29">
        <f t="shared" si="2"/>
        <v>7500000</v>
      </c>
      <c r="D56" s="28">
        <f t="shared" si="13"/>
        <v>656249.99999999988</v>
      </c>
      <c r="E56" s="31">
        <f t="shared" si="11"/>
        <v>8156250</v>
      </c>
      <c r="F56" s="28">
        <f t="shared" si="12"/>
        <v>67500000</v>
      </c>
    </row>
    <row r="57" spans="1:7" hidden="1" x14ac:dyDescent="0.25">
      <c r="A57" s="35">
        <v>52</v>
      </c>
      <c r="B57" s="29">
        <f t="shared" si="1"/>
        <v>67500000</v>
      </c>
      <c r="C57" s="29">
        <f t="shared" si="2"/>
        <v>7500000</v>
      </c>
      <c r="D57" s="28">
        <f t="shared" si="13"/>
        <v>590624.99999999988</v>
      </c>
      <c r="E57" s="31">
        <f t="shared" si="11"/>
        <v>8090625</v>
      </c>
      <c r="F57" s="28">
        <f t="shared" si="12"/>
        <v>60000000</v>
      </c>
    </row>
    <row r="58" spans="1:7" hidden="1" x14ac:dyDescent="0.25">
      <c r="A58" s="35">
        <v>53</v>
      </c>
      <c r="B58" s="29">
        <f t="shared" si="1"/>
        <v>60000000</v>
      </c>
      <c r="C58" s="29">
        <f t="shared" si="2"/>
        <v>7500000</v>
      </c>
      <c r="D58" s="28">
        <f t="shared" si="13"/>
        <v>525000</v>
      </c>
      <c r="E58" s="31">
        <f t="shared" si="11"/>
        <v>8025000</v>
      </c>
      <c r="F58" s="28">
        <f t="shared" si="12"/>
        <v>52500000</v>
      </c>
    </row>
    <row r="59" spans="1:7" hidden="1" x14ac:dyDescent="0.25">
      <c r="A59" s="35">
        <v>54</v>
      </c>
      <c r="B59" s="29">
        <f t="shared" si="1"/>
        <v>52500000</v>
      </c>
      <c r="C59" s="29">
        <f t="shared" si="2"/>
        <v>7500000</v>
      </c>
      <c r="D59" s="28">
        <f t="shared" si="13"/>
        <v>459374.99999999994</v>
      </c>
      <c r="E59" s="31">
        <f t="shared" si="11"/>
        <v>7959375</v>
      </c>
      <c r="F59" s="28">
        <f t="shared" si="12"/>
        <v>45000000</v>
      </c>
    </row>
    <row r="60" spans="1:7" hidden="1" x14ac:dyDescent="0.25">
      <c r="A60" s="35">
        <v>55</v>
      </c>
      <c r="B60" s="29">
        <f t="shared" si="1"/>
        <v>45000000</v>
      </c>
      <c r="C60" s="29">
        <f t="shared" si="2"/>
        <v>7500000</v>
      </c>
      <c r="D60" s="28">
        <f t="shared" si="13"/>
        <v>393749.99999999994</v>
      </c>
      <c r="E60" s="31">
        <f t="shared" si="11"/>
        <v>7893750</v>
      </c>
      <c r="F60" s="28">
        <f t="shared" si="12"/>
        <v>37500000</v>
      </c>
    </row>
    <row r="61" spans="1:7" hidden="1" x14ac:dyDescent="0.25">
      <c r="A61" s="35">
        <v>56</v>
      </c>
      <c r="B61" s="29">
        <f t="shared" si="1"/>
        <v>37500000</v>
      </c>
      <c r="C61" s="29">
        <f t="shared" si="2"/>
        <v>7500000</v>
      </c>
      <c r="D61" s="28">
        <f t="shared" si="13"/>
        <v>328124.99999999994</v>
      </c>
      <c r="E61" s="31">
        <f t="shared" si="11"/>
        <v>7828125</v>
      </c>
      <c r="F61" s="28">
        <f t="shared" si="12"/>
        <v>30000000</v>
      </c>
    </row>
    <row r="62" spans="1:7" hidden="1" x14ac:dyDescent="0.25">
      <c r="A62" s="35">
        <v>57</v>
      </c>
      <c r="B62" s="29">
        <f t="shared" si="1"/>
        <v>30000000</v>
      </c>
      <c r="C62" s="29">
        <f t="shared" si="2"/>
        <v>7500000</v>
      </c>
      <c r="D62" s="28">
        <f t="shared" si="13"/>
        <v>262500</v>
      </c>
      <c r="E62" s="31">
        <f t="shared" si="11"/>
        <v>7762500</v>
      </c>
      <c r="F62" s="28">
        <f t="shared" si="12"/>
        <v>22500000</v>
      </c>
    </row>
    <row r="63" spans="1:7" hidden="1" x14ac:dyDescent="0.25">
      <c r="A63" s="35">
        <v>58</v>
      </c>
      <c r="B63" s="29">
        <f t="shared" si="1"/>
        <v>22500000</v>
      </c>
      <c r="C63" s="29">
        <f t="shared" si="2"/>
        <v>7500000</v>
      </c>
      <c r="D63" s="28">
        <f t="shared" si="13"/>
        <v>196874.99999999997</v>
      </c>
      <c r="E63" s="31">
        <f t="shared" si="11"/>
        <v>7696875</v>
      </c>
      <c r="F63" s="28">
        <f t="shared" si="12"/>
        <v>15000000</v>
      </c>
    </row>
    <row r="64" spans="1:7" hidden="1" x14ac:dyDescent="0.25">
      <c r="A64" s="35">
        <v>59</v>
      </c>
      <c r="B64" s="29">
        <f t="shared" si="1"/>
        <v>15000000</v>
      </c>
      <c r="C64" s="29">
        <f t="shared" si="2"/>
        <v>7500000</v>
      </c>
      <c r="D64" s="28">
        <f t="shared" si="13"/>
        <v>131250</v>
      </c>
      <c r="E64" s="31">
        <f t="shared" si="11"/>
        <v>7631250</v>
      </c>
      <c r="F64" s="28">
        <f t="shared" si="12"/>
        <v>7500000</v>
      </c>
    </row>
    <row r="65" spans="1:10" hidden="1" x14ac:dyDescent="0.25">
      <c r="A65" s="35">
        <v>60</v>
      </c>
      <c r="B65" s="29">
        <f t="shared" si="1"/>
        <v>7500000</v>
      </c>
      <c r="C65" s="29">
        <f t="shared" si="2"/>
        <v>7500000</v>
      </c>
      <c r="D65" s="28">
        <f t="shared" si="13"/>
        <v>65625</v>
      </c>
      <c r="E65" s="31">
        <f t="shared" si="11"/>
        <v>7565625</v>
      </c>
      <c r="F65" s="28">
        <f t="shared" si="12"/>
        <v>0</v>
      </c>
    </row>
    <row r="66" spans="1:10" hidden="1" x14ac:dyDescent="0.25">
      <c r="A66" s="35"/>
      <c r="B66" s="29"/>
      <c r="C66" s="29"/>
      <c r="D66" s="28">
        <f t="shared" si="13"/>
        <v>0</v>
      </c>
      <c r="E66" s="31"/>
      <c r="F66" s="28"/>
    </row>
    <row r="67" spans="1:10" hidden="1" x14ac:dyDescent="0.25">
      <c r="A67" s="35"/>
      <c r="B67" s="29"/>
      <c r="C67" s="29">
        <f>SUM(C6:C66)</f>
        <v>450000000</v>
      </c>
      <c r="D67" s="29">
        <f>SUM(D6:D66)</f>
        <v>101497875</v>
      </c>
      <c r="E67" s="31"/>
      <c r="F67" s="28"/>
    </row>
    <row r="68" spans="1:10" hidden="1" x14ac:dyDescent="0.25">
      <c r="A68" s="35"/>
      <c r="B68" s="29"/>
      <c r="C68" s="27"/>
      <c r="D68" s="27"/>
      <c r="E68" s="27"/>
      <c r="F68" s="28"/>
    </row>
    <row r="69" spans="1:10" hidden="1" x14ac:dyDescent="0.25">
      <c r="A69" s="35"/>
      <c r="B69" s="29"/>
      <c r="C69" s="27"/>
      <c r="D69" s="27"/>
      <c r="E69" s="27"/>
      <c r="F69" s="28"/>
    </row>
    <row r="70" spans="1:10" hidden="1" x14ac:dyDescent="0.25">
      <c r="A70" s="35"/>
      <c r="B70" s="27"/>
      <c r="C70" s="33" t="s">
        <v>136</v>
      </c>
      <c r="D70" s="33"/>
      <c r="E70" s="33"/>
      <c r="F70" s="34"/>
      <c r="G70" s="17"/>
      <c r="H70" s="17"/>
      <c r="I70" s="16" t="s">
        <v>137</v>
      </c>
      <c r="J70">
        <v>5</v>
      </c>
    </row>
    <row r="71" spans="1:10" x14ac:dyDescent="0.25">
      <c r="A71" s="35"/>
      <c r="B71" s="29">
        <v>450000000</v>
      </c>
      <c r="C71" s="30">
        <f>8.39%/12</f>
        <v>6.9916666666666669E-3</v>
      </c>
      <c r="D71" s="30"/>
      <c r="E71" s="30"/>
      <c r="F71" s="28"/>
      <c r="G71" s="14" t="s">
        <v>148</v>
      </c>
      <c r="H71" s="14"/>
      <c r="I71" s="14">
        <v>0.1</v>
      </c>
      <c r="J71" s="14">
        <v>0.105</v>
      </c>
    </row>
    <row r="72" spans="1:10" x14ac:dyDescent="0.25">
      <c r="A72" s="35">
        <v>1</v>
      </c>
      <c r="B72" s="29">
        <v>450000000</v>
      </c>
      <c r="C72" s="29">
        <f>$B$5/(4*12)</f>
        <v>9375000</v>
      </c>
      <c r="D72" s="28">
        <f>B72*$C$71</f>
        <v>3146250</v>
      </c>
      <c r="E72" s="28">
        <f>C72+D72</f>
        <v>12521250</v>
      </c>
      <c r="F72" s="28">
        <f>B72-C72</f>
        <v>440625000</v>
      </c>
      <c r="G72" s="18"/>
      <c r="H72" s="14"/>
      <c r="I72" s="14"/>
      <c r="J72" s="14"/>
    </row>
    <row r="73" spans="1:10" x14ac:dyDescent="0.25">
      <c r="A73" s="35">
        <v>2</v>
      </c>
      <c r="B73" s="29">
        <f>F72</f>
        <v>440625000</v>
      </c>
      <c r="C73" s="29">
        <f t="shared" ref="C73:C95" si="14">$B$5/(4*12)</f>
        <v>9375000</v>
      </c>
      <c r="D73" s="28">
        <f t="shared" ref="D73:D95" si="15">B73*$C$71</f>
        <v>3080703.125</v>
      </c>
      <c r="E73" s="31">
        <f>C73+D73</f>
        <v>12455703.125</v>
      </c>
      <c r="F73" s="28">
        <f t="shared" ref="F73:F95" si="16">B73-C73</f>
        <v>431250000</v>
      </c>
      <c r="G73" s="14"/>
      <c r="H73" s="14"/>
      <c r="I73" s="14"/>
      <c r="J73" s="14"/>
    </row>
    <row r="74" spans="1:10" x14ac:dyDescent="0.25">
      <c r="A74" s="35">
        <v>3</v>
      </c>
      <c r="B74" s="29">
        <f t="shared" ref="B74:B119" si="17">F73</f>
        <v>431250000</v>
      </c>
      <c r="C74" s="29">
        <f t="shared" si="14"/>
        <v>9375000</v>
      </c>
      <c r="D74" s="28">
        <f t="shared" si="15"/>
        <v>3015156.25</v>
      </c>
      <c r="E74" s="31">
        <f t="shared" ref="E74:E119" si="18">C74+D74</f>
        <v>12390156.25</v>
      </c>
      <c r="F74" s="28">
        <f t="shared" si="16"/>
        <v>421875000</v>
      </c>
      <c r="G74" s="14"/>
      <c r="H74" s="14"/>
      <c r="I74" s="14"/>
      <c r="J74" s="14"/>
    </row>
    <row r="75" spans="1:10" x14ac:dyDescent="0.25">
      <c r="A75" s="35">
        <v>4</v>
      </c>
      <c r="B75" s="29">
        <f t="shared" si="17"/>
        <v>421875000</v>
      </c>
      <c r="C75" s="29">
        <f t="shared" si="14"/>
        <v>9375000</v>
      </c>
      <c r="D75" s="28">
        <f t="shared" si="15"/>
        <v>2949609.375</v>
      </c>
      <c r="E75" s="31">
        <f t="shared" si="18"/>
        <v>12324609.375</v>
      </c>
      <c r="F75" s="28">
        <f t="shared" si="16"/>
        <v>412500000</v>
      </c>
      <c r="G75" s="14"/>
      <c r="I75" s="14"/>
      <c r="J75" s="14"/>
    </row>
    <row r="76" spans="1:10" x14ac:dyDescent="0.25">
      <c r="A76" s="35">
        <v>5</v>
      </c>
      <c r="B76" s="29">
        <f t="shared" si="17"/>
        <v>412500000</v>
      </c>
      <c r="C76" s="29">
        <f t="shared" si="14"/>
        <v>9375000</v>
      </c>
      <c r="D76" s="28">
        <f t="shared" si="15"/>
        <v>2884062.5</v>
      </c>
      <c r="E76" s="31">
        <f t="shared" si="18"/>
        <v>12259062.5</v>
      </c>
      <c r="F76" s="28">
        <f t="shared" si="16"/>
        <v>403125000</v>
      </c>
      <c r="G76" s="14"/>
      <c r="I76" s="14"/>
      <c r="J76" s="14"/>
    </row>
    <row r="77" spans="1:10" x14ac:dyDescent="0.25">
      <c r="A77" s="35">
        <v>6</v>
      </c>
      <c r="B77" s="29">
        <f t="shared" si="17"/>
        <v>403125000</v>
      </c>
      <c r="C77" s="29">
        <f t="shared" si="14"/>
        <v>9375000</v>
      </c>
      <c r="D77" s="28">
        <f t="shared" si="15"/>
        <v>2818515.625</v>
      </c>
      <c r="E77" s="31">
        <f t="shared" si="18"/>
        <v>12193515.625</v>
      </c>
      <c r="F77" s="28">
        <f t="shared" si="16"/>
        <v>393750000</v>
      </c>
      <c r="G77" s="14"/>
      <c r="H77" s="14"/>
      <c r="I77" s="14"/>
      <c r="J77" s="14"/>
    </row>
    <row r="78" spans="1:10" x14ac:dyDescent="0.25">
      <c r="A78" s="35">
        <v>7</v>
      </c>
      <c r="B78" s="29">
        <f t="shared" si="17"/>
        <v>393750000</v>
      </c>
      <c r="C78" s="29">
        <f t="shared" si="14"/>
        <v>9375000</v>
      </c>
      <c r="D78" s="28">
        <f t="shared" si="15"/>
        <v>2752968.75</v>
      </c>
      <c r="E78" s="31">
        <f t="shared" si="18"/>
        <v>12127968.75</v>
      </c>
      <c r="F78" s="28">
        <f t="shared" si="16"/>
        <v>384375000</v>
      </c>
      <c r="G78" s="14"/>
      <c r="H78" s="14"/>
      <c r="I78" s="14"/>
      <c r="J78" s="14"/>
    </row>
    <row r="79" spans="1:10" x14ac:dyDescent="0.25">
      <c r="A79" s="35">
        <v>8</v>
      </c>
      <c r="B79" s="29">
        <f t="shared" si="17"/>
        <v>384375000</v>
      </c>
      <c r="C79" s="29">
        <f t="shared" si="14"/>
        <v>9375000</v>
      </c>
      <c r="D79" s="28">
        <f t="shared" si="15"/>
        <v>2687421.875</v>
      </c>
      <c r="E79" s="31">
        <f t="shared" si="18"/>
        <v>12062421.875</v>
      </c>
      <c r="F79" s="28">
        <f t="shared" si="16"/>
        <v>375000000</v>
      </c>
      <c r="H79" s="14"/>
      <c r="I79" s="14"/>
      <c r="J79" s="14"/>
    </row>
    <row r="80" spans="1:10" x14ac:dyDescent="0.25">
      <c r="A80" s="35">
        <v>9</v>
      </c>
      <c r="B80" s="29">
        <f t="shared" si="17"/>
        <v>375000000</v>
      </c>
      <c r="C80" s="29">
        <f t="shared" si="14"/>
        <v>9375000</v>
      </c>
      <c r="D80" s="28">
        <f t="shared" si="15"/>
        <v>2621875</v>
      </c>
      <c r="E80" s="31">
        <f t="shared" si="18"/>
        <v>11996875</v>
      </c>
      <c r="F80" s="28">
        <f t="shared" si="16"/>
        <v>365625000</v>
      </c>
      <c r="H80" s="14"/>
      <c r="I80" s="14"/>
      <c r="J80" s="14"/>
    </row>
    <row r="81" spans="1:10" x14ac:dyDescent="0.25">
      <c r="A81" s="35">
        <v>10</v>
      </c>
      <c r="B81" s="29">
        <f t="shared" si="17"/>
        <v>365625000</v>
      </c>
      <c r="C81" s="29">
        <f t="shared" si="14"/>
        <v>9375000</v>
      </c>
      <c r="D81" s="28">
        <f t="shared" si="15"/>
        <v>2556328.125</v>
      </c>
      <c r="E81" s="31">
        <f t="shared" si="18"/>
        <v>11931328.125</v>
      </c>
      <c r="F81" s="28">
        <f t="shared" si="16"/>
        <v>356250000</v>
      </c>
      <c r="H81" s="14"/>
      <c r="I81" s="14"/>
      <c r="J81" s="14"/>
    </row>
    <row r="82" spans="1:10" x14ac:dyDescent="0.25">
      <c r="A82" s="35">
        <v>11</v>
      </c>
      <c r="B82" s="29">
        <f t="shared" si="17"/>
        <v>356250000</v>
      </c>
      <c r="C82" s="29">
        <f t="shared" si="14"/>
        <v>9375000</v>
      </c>
      <c r="D82" s="28">
        <f t="shared" si="15"/>
        <v>2490781.25</v>
      </c>
      <c r="E82" s="31">
        <f t="shared" si="18"/>
        <v>11865781.25</v>
      </c>
      <c r="F82" s="28">
        <f t="shared" si="16"/>
        <v>346875000</v>
      </c>
      <c r="H82" s="14"/>
      <c r="I82" s="14"/>
      <c r="J82" s="14"/>
    </row>
    <row r="83" spans="1:10" x14ac:dyDescent="0.25">
      <c r="A83" s="35">
        <v>12</v>
      </c>
      <c r="B83" s="29">
        <f t="shared" si="17"/>
        <v>346875000</v>
      </c>
      <c r="C83" s="29">
        <f t="shared" si="14"/>
        <v>9375000</v>
      </c>
      <c r="D83" s="28">
        <f t="shared" si="15"/>
        <v>2425234.375</v>
      </c>
      <c r="E83" s="31">
        <f t="shared" si="18"/>
        <v>11800234.375</v>
      </c>
      <c r="F83" s="28">
        <f t="shared" si="16"/>
        <v>337500000</v>
      </c>
      <c r="H83" s="14"/>
      <c r="I83" s="14"/>
      <c r="J83" s="14"/>
    </row>
    <row r="84" spans="1:10" x14ac:dyDescent="0.25">
      <c r="A84" s="35">
        <v>13</v>
      </c>
      <c r="B84" s="29">
        <f t="shared" si="17"/>
        <v>337500000</v>
      </c>
      <c r="C84" s="29">
        <f t="shared" si="14"/>
        <v>9375000</v>
      </c>
      <c r="D84" s="28">
        <f t="shared" si="15"/>
        <v>2359687.5</v>
      </c>
      <c r="E84" s="31">
        <f t="shared" si="18"/>
        <v>11734687.5</v>
      </c>
      <c r="F84" s="28">
        <f t="shared" si="16"/>
        <v>328125000</v>
      </c>
      <c r="G84" s="15"/>
      <c r="H84" s="14"/>
      <c r="I84" s="14"/>
      <c r="J84" s="14"/>
    </row>
    <row r="85" spans="1:10" x14ac:dyDescent="0.25">
      <c r="A85" s="35">
        <v>14</v>
      </c>
      <c r="B85" s="29">
        <f t="shared" si="17"/>
        <v>328125000</v>
      </c>
      <c r="C85" s="29">
        <f t="shared" si="14"/>
        <v>9375000</v>
      </c>
      <c r="D85" s="28">
        <f t="shared" si="15"/>
        <v>2294140.625</v>
      </c>
      <c r="E85" s="31">
        <f t="shared" si="18"/>
        <v>11669140.625</v>
      </c>
      <c r="F85" s="28">
        <f t="shared" si="16"/>
        <v>318750000</v>
      </c>
      <c r="H85" s="14"/>
      <c r="I85" s="14"/>
      <c r="J85" s="14"/>
    </row>
    <row r="86" spans="1:10" x14ac:dyDescent="0.25">
      <c r="A86" s="35">
        <v>15</v>
      </c>
      <c r="B86" s="29">
        <f t="shared" si="17"/>
        <v>318750000</v>
      </c>
      <c r="C86" s="29">
        <f t="shared" si="14"/>
        <v>9375000</v>
      </c>
      <c r="D86" s="28">
        <f t="shared" si="15"/>
        <v>2228593.75</v>
      </c>
      <c r="E86" s="31">
        <f t="shared" si="18"/>
        <v>11603593.75</v>
      </c>
      <c r="F86" s="28">
        <f t="shared" si="16"/>
        <v>309375000</v>
      </c>
      <c r="H86" s="14"/>
      <c r="I86" s="14"/>
      <c r="J86" s="14"/>
    </row>
    <row r="87" spans="1:10" x14ac:dyDescent="0.25">
      <c r="A87" s="35">
        <v>16</v>
      </c>
      <c r="B87" s="29">
        <f t="shared" si="17"/>
        <v>309375000</v>
      </c>
      <c r="C87" s="29">
        <f t="shared" si="14"/>
        <v>9375000</v>
      </c>
      <c r="D87" s="28">
        <f t="shared" si="15"/>
        <v>2163046.875</v>
      </c>
      <c r="E87" s="31">
        <f t="shared" si="18"/>
        <v>11538046.875</v>
      </c>
      <c r="F87" s="28">
        <f t="shared" si="16"/>
        <v>300000000</v>
      </c>
      <c r="H87" s="14"/>
      <c r="I87" s="14"/>
      <c r="J87" s="14"/>
    </row>
    <row r="88" spans="1:10" x14ac:dyDescent="0.25">
      <c r="A88" s="35">
        <v>17</v>
      </c>
      <c r="B88" s="29">
        <f t="shared" si="17"/>
        <v>300000000</v>
      </c>
      <c r="C88" s="29">
        <f t="shared" si="14"/>
        <v>9375000</v>
      </c>
      <c r="D88" s="28">
        <f t="shared" si="15"/>
        <v>2097500</v>
      </c>
      <c r="E88" s="31">
        <f t="shared" si="18"/>
        <v>11472500</v>
      </c>
      <c r="F88" s="28">
        <f t="shared" si="16"/>
        <v>290625000</v>
      </c>
      <c r="H88" s="14"/>
      <c r="I88" s="14"/>
      <c r="J88" s="14"/>
    </row>
    <row r="89" spans="1:10" x14ac:dyDescent="0.25">
      <c r="A89" s="35">
        <v>18</v>
      </c>
      <c r="B89" s="29">
        <f t="shared" si="17"/>
        <v>290625000</v>
      </c>
      <c r="C89" s="29">
        <f t="shared" si="14"/>
        <v>9375000</v>
      </c>
      <c r="D89" s="28">
        <f t="shared" si="15"/>
        <v>2031953.125</v>
      </c>
      <c r="E89" s="31">
        <f t="shared" si="18"/>
        <v>11406953.125</v>
      </c>
      <c r="F89" s="28">
        <f t="shared" si="16"/>
        <v>281250000</v>
      </c>
      <c r="H89" s="14"/>
      <c r="I89" s="14"/>
      <c r="J89" s="14"/>
    </row>
    <row r="90" spans="1:10" x14ac:dyDescent="0.25">
      <c r="A90" s="35">
        <v>19</v>
      </c>
      <c r="B90" s="29">
        <f t="shared" si="17"/>
        <v>281250000</v>
      </c>
      <c r="C90" s="29">
        <f t="shared" si="14"/>
        <v>9375000</v>
      </c>
      <c r="D90" s="28">
        <f t="shared" si="15"/>
        <v>1966406.25</v>
      </c>
      <c r="E90" s="31">
        <f t="shared" si="18"/>
        <v>11341406.25</v>
      </c>
      <c r="F90" s="28">
        <f t="shared" si="16"/>
        <v>271875000</v>
      </c>
      <c r="H90" s="14"/>
      <c r="I90" s="14"/>
      <c r="J90" s="14"/>
    </row>
    <row r="91" spans="1:10" x14ac:dyDescent="0.25">
      <c r="A91" s="35">
        <v>20</v>
      </c>
      <c r="B91" s="29">
        <f t="shared" si="17"/>
        <v>271875000</v>
      </c>
      <c r="C91" s="29">
        <f t="shared" si="14"/>
        <v>9375000</v>
      </c>
      <c r="D91" s="28">
        <f t="shared" si="15"/>
        <v>1900859.375</v>
      </c>
      <c r="E91" s="31">
        <f t="shared" si="18"/>
        <v>11275859.375</v>
      </c>
      <c r="F91" s="28">
        <f t="shared" si="16"/>
        <v>262500000</v>
      </c>
      <c r="H91" s="14"/>
      <c r="I91" s="14"/>
      <c r="J91" s="14"/>
    </row>
    <row r="92" spans="1:10" x14ac:dyDescent="0.25">
      <c r="A92" s="35">
        <v>21</v>
      </c>
      <c r="B92" s="29">
        <f t="shared" si="17"/>
        <v>262500000</v>
      </c>
      <c r="C92" s="29">
        <f t="shared" si="14"/>
        <v>9375000</v>
      </c>
      <c r="D92" s="28">
        <f t="shared" si="15"/>
        <v>1835312.5</v>
      </c>
      <c r="E92" s="31">
        <f t="shared" si="18"/>
        <v>11210312.5</v>
      </c>
      <c r="F92" s="28">
        <f t="shared" si="16"/>
        <v>253125000</v>
      </c>
      <c r="H92" s="14"/>
      <c r="I92" s="14"/>
      <c r="J92" s="14"/>
    </row>
    <row r="93" spans="1:10" x14ac:dyDescent="0.25">
      <c r="A93" s="35">
        <v>22</v>
      </c>
      <c r="B93" s="29">
        <f t="shared" si="17"/>
        <v>253125000</v>
      </c>
      <c r="C93" s="29">
        <f t="shared" si="14"/>
        <v>9375000</v>
      </c>
      <c r="D93" s="28">
        <f t="shared" si="15"/>
        <v>1769765.625</v>
      </c>
      <c r="E93" s="31">
        <f t="shared" si="18"/>
        <v>11144765.625</v>
      </c>
      <c r="F93" s="28">
        <f t="shared" si="16"/>
        <v>243750000</v>
      </c>
      <c r="H93" s="14"/>
      <c r="I93" s="14"/>
      <c r="J93" s="14"/>
    </row>
    <row r="94" spans="1:10" x14ac:dyDescent="0.25">
      <c r="A94" s="35">
        <v>23</v>
      </c>
      <c r="B94" s="29">
        <f t="shared" si="17"/>
        <v>243750000</v>
      </c>
      <c r="C94" s="29">
        <f t="shared" si="14"/>
        <v>9375000</v>
      </c>
      <c r="D94" s="28">
        <f t="shared" si="15"/>
        <v>1704218.75</v>
      </c>
      <c r="E94" s="31">
        <f t="shared" si="18"/>
        <v>11079218.75</v>
      </c>
      <c r="F94" s="28">
        <f t="shared" si="16"/>
        <v>234375000</v>
      </c>
      <c r="H94" s="14"/>
      <c r="I94" s="14"/>
      <c r="J94" s="14"/>
    </row>
    <row r="95" spans="1:10" x14ac:dyDescent="0.25">
      <c r="A95" s="35">
        <v>24</v>
      </c>
      <c r="B95" s="29">
        <f t="shared" si="17"/>
        <v>234375000</v>
      </c>
      <c r="C95" s="29">
        <f t="shared" si="14"/>
        <v>9375000</v>
      </c>
      <c r="D95" s="28">
        <f t="shared" si="15"/>
        <v>1638671.875</v>
      </c>
      <c r="E95" s="31">
        <f t="shared" si="18"/>
        <v>11013671.875</v>
      </c>
      <c r="F95" s="28">
        <f t="shared" si="16"/>
        <v>225000000</v>
      </c>
      <c r="H95" s="14"/>
      <c r="I95" s="14"/>
      <c r="J95" s="14"/>
    </row>
    <row r="96" spans="1:10" x14ac:dyDescent="0.25">
      <c r="A96" s="38">
        <v>25</v>
      </c>
      <c r="B96" s="39">
        <f t="shared" si="17"/>
        <v>225000000</v>
      </c>
      <c r="C96" s="39">
        <f>$B$5/(4*12)</f>
        <v>9375000</v>
      </c>
      <c r="D96" s="32">
        <f>B96*$G$18</f>
        <v>1875000</v>
      </c>
      <c r="E96" s="40">
        <f t="shared" si="18"/>
        <v>11250000</v>
      </c>
      <c r="F96" s="32">
        <f>B96-C96</f>
        <v>215625000</v>
      </c>
      <c r="G96" s="14">
        <f>10%/12</f>
        <v>8.3333333333333332E-3</v>
      </c>
      <c r="H96" s="14"/>
      <c r="I96" s="14"/>
      <c r="J96" s="14"/>
    </row>
    <row r="97" spans="1:10" x14ac:dyDescent="0.25">
      <c r="A97" s="38">
        <v>26</v>
      </c>
      <c r="B97" s="39">
        <f t="shared" si="17"/>
        <v>215625000</v>
      </c>
      <c r="C97" s="39">
        <f t="shared" ref="C97:C119" si="19">$B$5/(4*12)</f>
        <v>9375000</v>
      </c>
      <c r="D97" s="32">
        <f t="shared" ref="D97:D119" si="20">B97*$G$18</f>
        <v>1796875</v>
      </c>
      <c r="E97" s="40">
        <f t="shared" si="18"/>
        <v>11171875</v>
      </c>
      <c r="F97" s="32">
        <f t="shared" ref="F97:F119" si="21">B97-C97</f>
        <v>206250000</v>
      </c>
      <c r="G97" s="15" t="s">
        <v>147</v>
      </c>
      <c r="H97" s="14"/>
      <c r="I97" s="14"/>
      <c r="J97" s="14"/>
    </row>
    <row r="98" spans="1:10" x14ac:dyDescent="0.25">
      <c r="A98" s="38">
        <v>27</v>
      </c>
      <c r="B98" s="39">
        <f t="shared" si="17"/>
        <v>206250000</v>
      </c>
      <c r="C98" s="39">
        <f t="shared" si="19"/>
        <v>9375000</v>
      </c>
      <c r="D98" s="32">
        <f t="shared" si="20"/>
        <v>1718750</v>
      </c>
      <c r="E98" s="40">
        <f t="shared" si="18"/>
        <v>11093750</v>
      </c>
      <c r="F98" s="32">
        <f t="shared" si="21"/>
        <v>196875000</v>
      </c>
      <c r="H98" s="14"/>
      <c r="I98" s="14"/>
      <c r="J98" s="14"/>
    </row>
    <row r="99" spans="1:10" x14ac:dyDescent="0.25">
      <c r="A99" s="38">
        <v>28</v>
      </c>
      <c r="B99" s="39">
        <f t="shared" si="17"/>
        <v>196875000</v>
      </c>
      <c r="C99" s="39">
        <f t="shared" si="19"/>
        <v>9375000</v>
      </c>
      <c r="D99" s="32">
        <f t="shared" si="20"/>
        <v>1640625</v>
      </c>
      <c r="E99" s="40">
        <f t="shared" si="18"/>
        <v>11015625</v>
      </c>
      <c r="F99" s="32">
        <f t="shared" si="21"/>
        <v>187500000</v>
      </c>
      <c r="H99" s="14"/>
      <c r="I99" s="14"/>
      <c r="J99" s="14"/>
    </row>
    <row r="100" spans="1:10" x14ac:dyDescent="0.25">
      <c r="A100" s="38">
        <v>29</v>
      </c>
      <c r="B100" s="39">
        <f t="shared" si="17"/>
        <v>187500000</v>
      </c>
      <c r="C100" s="39">
        <f t="shared" si="19"/>
        <v>9375000</v>
      </c>
      <c r="D100" s="32">
        <f t="shared" si="20"/>
        <v>1562500</v>
      </c>
      <c r="E100" s="40">
        <f t="shared" si="18"/>
        <v>10937500</v>
      </c>
      <c r="F100" s="32">
        <f t="shared" si="21"/>
        <v>178125000</v>
      </c>
      <c r="H100" s="14"/>
      <c r="I100" s="14"/>
      <c r="J100" s="14"/>
    </row>
    <row r="101" spans="1:10" x14ac:dyDescent="0.25">
      <c r="A101" s="38">
        <v>30</v>
      </c>
      <c r="B101" s="39">
        <f t="shared" si="17"/>
        <v>178125000</v>
      </c>
      <c r="C101" s="39">
        <f t="shared" si="19"/>
        <v>9375000</v>
      </c>
      <c r="D101" s="32">
        <f t="shared" si="20"/>
        <v>1484375</v>
      </c>
      <c r="E101" s="40">
        <f t="shared" si="18"/>
        <v>10859375</v>
      </c>
      <c r="F101" s="32">
        <f t="shared" si="21"/>
        <v>168750000</v>
      </c>
      <c r="H101" s="14"/>
      <c r="I101" s="14"/>
      <c r="J101" s="14"/>
    </row>
    <row r="102" spans="1:10" x14ac:dyDescent="0.25">
      <c r="A102" s="38">
        <v>31</v>
      </c>
      <c r="B102" s="39">
        <f t="shared" si="17"/>
        <v>168750000</v>
      </c>
      <c r="C102" s="39">
        <f t="shared" si="19"/>
        <v>9375000</v>
      </c>
      <c r="D102" s="32">
        <f t="shared" si="20"/>
        <v>1406250</v>
      </c>
      <c r="E102" s="40">
        <f t="shared" si="18"/>
        <v>10781250</v>
      </c>
      <c r="F102" s="32">
        <f t="shared" si="21"/>
        <v>159375000</v>
      </c>
      <c r="H102" s="14"/>
      <c r="I102" s="14"/>
      <c r="J102" s="14"/>
    </row>
    <row r="103" spans="1:10" x14ac:dyDescent="0.25">
      <c r="A103" s="38">
        <v>32</v>
      </c>
      <c r="B103" s="39">
        <f t="shared" si="17"/>
        <v>159375000</v>
      </c>
      <c r="C103" s="39">
        <f t="shared" si="19"/>
        <v>9375000</v>
      </c>
      <c r="D103" s="32">
        <f t="shared" si="20"/>
        <v>1328125</v>
      </c>
      <c r="E103" s="40">
        <f t="shared" si="18"/>
        <v>10703125</v>
      </c>
      <c r="F103" s="32">
        <f t="shared" si="21"/>
        <v>150000000</v>
      </c>
      <c r="H103" s="14"/>
      <c r="I103" s="14"/>
      <c r="J103" s="14"/>
    </row>
    <row r="104" spans="1:10" x14ac:dyDescent="0.25">
      <c r="A104" s="38">
        <v>33</v>
      </c>
      <c r="B104" s="39">
        <f t="shared" si="17"/>
        <v>150000000</v>
      </c>
      <c r="C104" s="39">
        <f t="shared" si="19"/>
        <v>9375000</v>
      </c>
      <c r="D104" s="32">
        <f t="shared" si="20"/>
        <v>1250000</v>
      </c>
      <c r="E104" s="40">
        <f t="shared" si="18"/>
        <v>10625000</v>
      </c>
      <c r="F104" s="32">
        <f t="shared" si="21"/>
        <v>140625000</v>
      </c>
      <c r="H104" s="14"/>
      <c r="I104" s="14"/>
      <c r="J104" s="14"/>
    </row>
    <row r="105" spans="1:10" x14ac:dyDescent="0.25">
      <c r="A105" s="38">
        <v>34</v>
      </c>
      <c r="B105" s="39">
        <f t="shared" si="17"/>
        <v>140625000</v>
      </c>
      <c r="C105" s="39">
        <f t="shared" si="19"/>
        <v>9375000</v>
      </c>
      <c r="D105" s="32">
        <f t="shared" si="20"/>
        <v>1171875</v>
      </c>
      <c r="E105" s="40">
        <f t="shared" si="18"/>
        <v>10546875</v>
      </c>
      <c r="F105" s="32">
        <f t="shared" si="21"/>
        <v>131250000</v>
      </c>
      <c r="H105" s="14"/>
      <c r="I105" s="14"/>
      <c r="J105" s="14"/>
    </row>
    <row r="106" spans="1:10" x14ac:dyDescent="0.25">
      <c r="A106" s="38">
        <v>35</v>
      </c>
      <c r="B106" s="39">
        <f t="shared" si="17"/>
        <v>131250000</v>
      </c>
      <c r="C106" s="39">
        <f t="shared" si="19"/>
        <v>9375000</v>
      </c>
      <c r="D106" s="32">
        <f t="shared" si="20"/>
        <v>1093750</v>
      </c>
      <c r="E106" s="40">
        <f t="shared" si="18"/>
        <v>10468750</v>
      </c>
      <c r="F106" s="32">
        <f t="shared" si="21"/>
        <v>121875000</v>
      </c>
      <c r="H106" s="14"/>
      <c r="I106" s="14"/>
      <c r="J106" s="14"/>
    </row>
    <row r="107" spans="1:10" x14ac:dyDescent="0.25">
      <c r="A107" s="38">
        <v>36</v>
      </c>
      <c r="B107" s="39">
        <f t="shared" si="17"/>
        <v>121875000</v>
      </c>
      <c r="C107" s="39">
        <f t="shared" si="19"/>
        <v>9375000</v>
      </c>
      <c r="D107" s="32">
        <f t="shared" si="20"/>
        <v>1015625</v>
      </c>
      <c r="E107" s="40">
        <f t="shared" si="18"/>
        <v>10390625</v>
      </c>
      <c r="F107" s="32">
        <f t="shared" si="21"/>
        <v>112500000</v>
      </c>
      <c r="H107" s="14"/>
      <c r="I107" s="14"/>
      <c r="J107" s="14"/>
    </row>
    <row r="108" spans="1:10" x14ac:dyDescent="0.25">
      <c r="A108" s="38">
        <v>37</v>
      </c>
      <c r="B108" s="39">
        <f t="shared" si="17"/>
        <v>112500000</v>
      </c>
      <c r="C108" s="39">
        <f t="shared" si="19"/>
        <v>9375000</v>
      </c>
      <c r="D108" s="32">
        <f t="shared" si="20"/>
        <v>937500</v>
      </c>
      <c r="E108" s="40">
        <f t="shared" si="18"/>
        <v>10312500</v>
      </c>
      <c r="F108" s="32">
        <f t="shared" si="21"/>
        <v>103125000</v>
      </c>
      <c r="G108" s="14"/>
      <c r="H108" s="14"/>
      <c r="I108" s="14"/>
      <c r="J108" s="14"/>
    </row>
    <row r="109" spans="1:10" x14ac:dyDescent="0.25">
      <c r="A109" s="38">
        <v>38</v>
      </c>
      <c r="B109" s="39">
        <f t="shared" si="17"/>
        <v>103125000</v>
      </c>
      <c r="C109" s="39">
        <f t="shared" si="19"/>
        <v>9375000</v>
      </c>
      <c r="D109" s="32">
        <f t="shared" si="20"/>
        <v>859375</v>
      </c>
      <c r="E109" s="40">
        <f t="shared" si="18"/>
        <v>10234375</v>
      </c>
      <c r="F109" s="32">
        <f t="shared" si="21"/>
        <v>93750000</v>
      </c>
      <c r="H109" s="14"/>
      <c r="I109" s="14"/>
      <c r="J109" s="14"/>
    </row>
    <row r="110" spans="1:10" x14ac:dyDescent="0.25">
      <c r="A110" s="38">
        <v>39</v>
      </c>
      <c r="B110" s="39">
        <f t="shared" si="17"/>
        <v>93750000</v>
      </c>
      <c r="C110" s="39">
        <f t="shared" si="19"/>
        <v>9375000</v>
      </c>
      <c r="D110" s="32">
        <f t="shared" si="20"/>
        <v>781250</v>
      </c>
      <c r="E110" s="40">
        <f t="shared" si="18"/>
        <v>10156250</v>
      </c>
      <c r="F110" s="32">
        <f t="shared" si="21"/>
        <v>84375000</v>
      </c>
      <c r="H110" s="14"/>
      <c r="I110" s="14"/>
      <c r="J110" s="14"/>
    </row>
    <row r="111" spans="1:10" x14ac:dyDescent="0.25">
      <c r="A111" s="38">
        <v>40</v>
      </c>
      <c r="B111" s="39">
        <f t="shared" si="17"/>
        <v>84375000</v>
      </c>
      <c r="C111" s="39">
        <f t="shared" si="19"/>
        <v>9375000</v>
      </c>
      <c r="D111" s="32">
        <f t="shared" si="20"/>
        <v>703125</v>
      </c>
      <c r="E111" s="40">
        <f t="shared" si="18"/>
        <v>10078125</v>
      </c>
      <c r="F111" s="32">
        <f t="shared" si="21"/>
        <v>75000000</v>
      </c>
      <c r="H111" s="14"/>
      <c r="I111" s="14"/>
      <c r="J111" s="14"/>
    </row>
    <row r="112" spans="1:10" x14ac:dyDescent="0.25">
      <c r="A112" s="38">
        <v>41</v>
      </c>
      <c r="B112" s="39">
        <f t="shared" si="17"/>
        <v>75000000</v>
      </c>
      <c r="C112" s="39">
        <f t="shared" si="19"/>
        <v>9375000</v>
      </c>
      <c r="D112" s="32">
        <f t="shared" si="20"/>
        <v>625000</v>
      </c>
      <c r="E112" s="40">
        <f t="shared" si="18"/>
        <v>10000000</v>
      </c>
      <c r="F112" s="32">
        <f t="shared" si="21"/>
        <v>65625000</v>
      </c>
      <c r="H112" s="14"/>
      <c r="I112" s="14"/>
      <c r="J112" s="14"/>
    </row>
    <row r="113" spans="1:10" x14ac:dyDescent="0.25">
      <c r="A113" s="38">
        <v>42</v>
      </c>
      <c r="B113" s="39">
        <f t="shared" si="17"/>
        <v>65625000</v>
      </c>
      <c r="C113" s="39">
        <f t="shared" si="19"/>
        <v>9375000</v>
      </c>
      <c r="D113" s="32">
        <f t="shared" si="20"/>
        <v>546875</v>
      </c>
      <c r="E113" s="40">
        <f t="shared" si="18"/>
        <v>9921875</v>
      </c>
      <c r="F113" s="32">
        <f t="shared" si="21"/>
        <v>56250000</v>
      </c>
      <c r="H113" s="14"/>
      <c r="I113" s="14"/>
      <c r="J113" s="14"/>
    </row>
    <row r="114" spans="1:10" x14ac:dyDescent="0.25">
      <c r="A114" s="38">
        <v>43</v>
      </c>
      <c r="B114" s="39">
        <f t="shared" si="17"/>
        <v>56250000</v>
      </c>
      <c r="C114" s="39">
        <f t="shared" si="19"/>
        <v>9375000</v>
      </c>
      <c r="D114" s="32">
        <f t="shared" si="20"/>
        <v>468750</v>
      </c>
      <c r="E114" s="40">
        <f t="shared" si="18"/>
        <v>9843750</v>
      </c>
      <c r="F114" s="32">
        <f t="shared" si="21"/>
        <v>46875000</v>
      </c>
      <c r="H114" s="14"/>
      <c r="I114" s="14"/>
      <c r="J114" s="14"/>
    </row>
    <row r="115" spans="1:10" x14ac:dyDescent="0.25">
      <c r="A115" s="38">
        <v>44</v>
      </c>
      <c r="B115" s="39">
        <f t="shared" si="17"/>
        <v>46875000</v>
      </c>
      <c r="C115" s="39">
        <f t="shared" si="19"/>
        <v>9375000</v>
      </c>
      <c r="D115" s="32">
        <f t="shared" si="20"/>
        <v>390625</v>
      </c>
      <c r="E115" s="40">
        <f t="shared" si="18"/>
        <v>9765625</v>
      </c>
      <c r="F115" s="32">
        <f t="shared" si="21"/>
        <v>37500000</v>
      </c>
      <c r="H115" s="14"/>
      <c r="I115" s="14"/>
      <c r="J115" s="14"/>
    </row>
    <row r="116" spans="1:10" x14ac:dyDescent="0.25">
      <c r="A116" s="38">
        <v>45</v>
      </c>
      <c r="B116" s="39">
        <f t="shared" si="17"/>
        <v>37500000</v>
      </c>
      <c r="C116" s="39">
        <f t="shared" si="19"/>
        <v>9375000</v>
      </c>
      <c r="D116" s="32">
        <f t="shared" si="20"/>
        <v>312500</v>
      </c>
      <c r="E116" s="40">
        <f t="shared" si="18"/>
        <v>9687500</v>
      </c>
      <c r="F116" s="32">
        <f t="shared" si="21"/>
        <v>28125000</v>
      </c>
      <c r="H116" s="14"/>
      <c r="I116" s="14"/>
      <c r="J116" s="14"/>
    </row>
    <row r="117" spans="1:10" x14ac:dyDescent="0.25">
      <c r="A117" s="38">
        <v>46</v>
      </c>
      <c r="B117" s="39">
        <f t="shared" si="17"/>
        <v>28125000</v>
      </c>
      <c r="C117" s="39">
        <f t="shared" si="19"/>
        <v>9375000</v>
      </c>
      <c r="D117" s="32">
        <f t="shared" si="20"/>
        <v>234375</v>
      </c>
      <c r="E117" s="40">
        <f t="shared" si="18"/>
        <v>9609375</v>
      </c>
      <c r="F117" s="32">
        <f t="shared" si="21"/>
        <v>18750000</v>
      </c>
      <c r="H117" s="14"/>
      <c r="I117" s="14"/>
      <c r="J117" s="14"/>
    </row>
    <row r="118" spans="1:10" x14ac:dyDescent="0.25">
      <c r="A118" s="38">
        <v>47</v>
      </c>
      <c r="B118" s="39">
        <f t="shared" si="17"/>
        <v>18750000</v>
      </c>
      <c r="C118" s="39">
        <f t="shared" si="19"/>
        <v>9375000</v>
      </c>
      <c r="D118" s="32">
        <f t="shared" si="20"/>
        <v>156250</v>
      </c>
      <c r="E118" s="40">
        <f t="shared" si="18"/>
        <v>9531250</v>
      </c>
      <c r="F118" s="32">
        <f t="shared" si="21"/>
        <v>9375000</v>
      </c>
      <c r="H118" s="14"/>
      <c r="I118" s="14"/>
      <c r="J118" s="14"/>
    </row>
    <row r="119" spans="1:10" x14ac:dyDescent="0.25">
      <c r="A119" s="38">
        <v>48</v>
      </c>
      <c r="B119" s="39">
        <f t="shared" si="17"/>
        <v>9375000</v>
      </c>
      <c r="C119" s="39">
        <f t="shared" si="19"/>
        <v>9375000</v>
      </c>
      <c r="D119" s="32">
        <f t="shared" si="20"/>
        <v>78125</v>
      </c>
      <c r="E119" s="40">
        <f t="shared" si="18"/>
        <v>9453125</v>
      </c>
      <c r="F119" s="32">
        <f t="shared" si="21"/>
        <v>0</v>
      </c>
      <c r="H119" s="14"/>
      <c r="I119" s="14"/>
      <c r="J119" s="14"/>
    </row>
    <row r="120" spans="1:10" x14ac:dyDescent="0.25">
      <c r="A120" s="49" t="s">
        <v>149</v>
      </c>
      <c r="B120" s="50"/>
      <c r="C120" s="36">
        <f>SUM(C72:C119)</f>
        <v>450000000</v>
      </c>
      <c r="D120" s="36">
        <f>SUM(D72:D119)</f>
        <v>80856562.5</v>
      </c>
      <c r="E120" s="27"/>
      <c r="F120" s="28"/>
    </row>
    <row r="122" spans="1:10" x14ac:dyDescent="0.25">
      <c r="C122" s="16" t="s">
        <v>138</v>
      </c>
      <c r="D122" s="16"/>
      <c r="E122" s="16"/>
      <c r="F122" s="21"/>
      <c r="G122" s="16"/>
      <c r="H122" s="16"/>
      <c r="I122" s="17" t="s">
        <v>139</v>
      </c>
      <c r="J122">
        <v>5</v>
      </c>
    </row>
    <row r="123" spans="1:10" x14ac:dyDescent="0.25">
      <c r="B123" s="13">
        <v>450000000</v>
      </c>
      <c r="C123" s="14">
        <f>8.39%/12</f>
        <v>6.9916666666666669E-3</v>
      </c>
      <c r="D123" s="14"/>
      <c r="E123" s="14"/>
      <c r="G123" s="14"/>
      <c r="H123" s="14"/>
      <c r="I123" s="15">
        <v>0.1</v>
      </c>
      <c r="J123" s="14">
        <v>0.105</v>
      </c>
    </row>
    <row r="124" spans="1:10" hidden="1" x14ac:dyDescent="0.25">
      <c r="A124" s="37">
        <v>1</v>
      </c>
      <c r="B124" s="13">
        <v>450000000</v>
      </c>
      <c r="C124" s="13">
        <f>$B$5/(5*12)</f>
        <v>7500000</v>
      </c>
      <c r="D124" s="18">
        <f t="shared" ref="D124:D159" si="22">B124*$C$123</f>
        <v>3146250</v>
      </c>
      <c r="E124" s="18">
        <f>C124+D124</f>
        <v>10646250</v>
      </c>
      <c r="F124" s="18">
        <f>B123-C124</f>
        <v>442500000</v>
      </c>
    </row>
    <row r="125" spans="1:10" hidden="1" x14ac:dyDescent="0.25">
      <c r="A125" s="37">
        <v>2</v>
      </c>
      <c r="B125" s="13">
        <f>F124</f>
        <v>442500000</v>
      </c>
      <c r="C125" s="13">
        <f>$B$5/(5*12)</f>
        <v>7500000</v>
      </c>
      <c r="D125" s="18">
        <f t="shared" si="22"/>
        <v>3093812.5</v>
      </c>
      <c r="E125" s="20">
        <f>C125+D125</f>
        <v>10593812.5</v>
      </c>
      <c r="F125" s="18">
        <f>B125-C125</f>
        <v>435000000</v>
      </c>
    </row>
    <row r="126" spans="1:10" hidden="1" x14ac:dyDescent="0.25">
      <c r="A126" s="37">
        <v>3</v>
      </c>
      <c r="B126" s="13">
        <f t="shared" ref="B126:B183" si="23">F125</f>
        <v>435000000</v>
      </c>
      <c r="C126" s="13">
        <f t="shared" ref="C126:C183" si="24">$B$5/(5*12)</f>
        <v>7500000</v>
      </c>
      <c r="D126" s="18">
        <f t="shared" si="22"/>
        <v>3041375</v>
      </c>
      <c r="E126" s="20">
        <f t="shared" ref="E126:E183" si="25">C126+D126</f>
        <v>10541375</v>
      </c>
      <c r="F126" s="18">
        <f t="shared" ref="F126:F183" si="26">B126-C126</f>
        <v>427500000</v>
      </c>
    </row>
    <row r="127" spans="1:10" hidden="1" x14ac:dyDescent="0.25">
      <c r="A127" s="37">
        <v>4</v>
      </c>
      <c r="B127" s="13">
        <f t="shared" si="23"/>
        <v>427500000</v>
      </c>
      <c r="C127" s="13">
        <f t="shared" si="24"/>
        <v>7500000</v>
      </c>
      <c r="D127" s="18">
        <f t="shared" si="22"/>
        <v>2988937.5</v>
      </c>
      <c r="E127" s="20">
        <f t="shared" si="25"/>
        <v>10488937.5</v>
      </c>
      <c r="F127" s="18">
        <f t="shared" si="26"/>
        <v>420000000</v>
      </c>
    </row>
    <row r="128" spans="1:10" hidden="1" x14ac:dyDescent="0.25">
      <c r="A128" s="37">
        <v>5</v>
      </c>
      <c r="B128" s="13">
        <f t="shared" si="23"/>
        <v>420000000</v>
      </c>
      <c r="C128" s="13">
        <f t="shared" si="24"/>
        <v>7500000</v>
      </c>
      <c r="D128" s="18">
        <f t="shared" si="22"/>
        <v>2936500</v>
      </c>
      <c r="E128" s="20">
        <f t="shared" si="25"/>
        <v>10436500</v>
      </c>
      <c r="F128" s="18">
        <f t="shared" si="26"/>
        <v>412500000</v>
      </c>
    </row>
    <row r="129" spans="1:6" hidden="1" x14ac:dyDescent="0.25">
      <c r="A129" s="37">
        <v>6</v>
      </c>
      <c r="B129" s="13">
        <f t="shared" si="23"/>
        <v>412500000</v>
      </c>
      <c r="C129" s="13">
        <f t="shared" si="24"/>
        <v>7500000</v>
      </c>
      <c r="D129" s="18">
        <f t="shared" si="22"/>
        <v>2884062.5</v>
      </c>
      <c r="E129" s="20">
        <f t="shared" si="25"/>
        <v>10384062.5</v>
      </c>
      <c r="F129" s="18">
        <f t="shared" si="26"/>
        <v>405000000</v>
      </c>
    </row>
    <row r="130" spans="1:6" hidden="1" x14ac:dyDescent="0.25">
      <c r="A130" s="37">
        <v>7</v>
      </c>
      <c r="B130" s="13">
        <f t="shared" si="23"/>
        <v>405000000</v>
      </c>
      <c r="C130" s="13">
        <f t="shared" si="24"/>
        <v>7500000</v>
      </c>
      <c r="D130" s="18">
        <f t="shared" si="22"/>
        <v>2831625</v>
      </c>
      <c r="E130" s="20">
        <f t="shared" si="25"/>
        <v>10331625</v>
      </c>
      <c r="F130" s="18">
        <f t="shared" si="26"/>
        <v>397500000</v>
      </c>
    </row>
    <row r="131" spans="1:6" hidden="1" x14ac:dyDescent="0.25">
      <c r="A131" s="37">
        <v>8</v>
      </c>
      <c r="B131" s="13">
        <f t="shared" si="23"/>
        <v>397500000</v>
      </c>
      <c r="C131" s="13">
        <f t="shared" si="24"/>
        <v>7500000</v>
      </c>
      <c r="D131" s="18">
        <f t="shared" si="22"/>
        <v>2779187.5</v>
      </c>
      <c r="E131" s="20">
        <f t="shared" si="25"/>
        <v>10279187.5</v>
      </c>
      <c r="F131" s="18">
        <f t="shared" si="26"/>
        <v>390000000</v>
      </c>
    </row>
    <row r="132" spans="1:6" hidden="1" x14ac:dyDescent="0.25">
      <c r="A132" s="37">
        <v>9</v>
      </c>
      <c r="B132" s="13">
        <f t="shared" si="23"/>
        <v>390000000</v>
      </c>
      <c r="C132" s="13">
        <f t="shared" si="24"/>
        <v>7500000</v>
      </c>
      <c r="D132" s="18">
        <f t="shared" si="22"/>
        <v>2726750</v>
      </c>
      <c r="E132" s="20">
        <f t="shared" si="25"/>
        <v>10226750</v>
      </c>
      <c r="F132" s="18">
        <f t="shared" si="26"/>
        <v>382500000</v>
      </c>
    </row>
    <row r="133" spans="1:6" hidden="1" x14ac:dyDescent="0.25">
      <c r="A133" s="37">
        <v>10</v>
      </c>
      <c r="B133" s="13">
        <f t="shared" si="23"/>
        <v>382500000</v>
      </c>
      <c r="C133" s="13">
        <f t="shared" si="24"/>
        <v>7500000</v>
      </c>
      <c r="D133" s="18">
        <f t="shared" si="22"/>
        <v>2674312.5</v>
      </c>
      <c r="E133" s="20">
        <f t="shared" si="25"/>
        <v>10174312.5</v>
      </c>
      <c r="F133" s="18">
        <f t="shared" si="26"/>
        <v>375000000</v>
      </c>
    </row>
    <row r="134" spans="1:6" hidden="1" x14ac:dyDescent="0.25">
      <c r="A134" s="37">
        <v>11</v>
      </c>
      <c r="B134" s="13">
        <f t="shared" si="23"/>
        <v>375000000</v>
      </c>
      <c r="C134" s="13">
        <f>$B$5/(5*12)</f>
        <v>7500000</v>
      </c>
      <c r="D134" s="18">
        <f t="shared" si="22"/>
        <v>2621875</v>
      </c>
      <c r="E134" s="20">
        <f t="shared" si="25"/>
        <v>10121875</v>
      </c>
      <c r="F134" s="18">
        <f t="shared" si="26"/>
        <v>367500000</v>
      </c>
    </row>
    <row r="135" spans="1:6" hidden="1" x14ac:dyDescent="0.25">
      <c r="A135" s="37">
        <v>12</v>
      </c>
      <c r="B135" s="13">
        <f t="shared" si="23"/>
        <v>367500000</v>
      </c>
      <c r="C135" s="13">
        <f t="shared" si="24"/>
        <v>7500000</v>
      </c>
      <c r="D135" s="18">
        <f t="shared" si="22"/>
        <v>2569437.5</v>
      </c>
      <c r="E135" s="20">
        <f t="shared" si="25"/>
        <v>10069437.5</v>
      </c>
      <c r="F135" s="18">
        <f t="shared" si="26"/>
        <v>360000000</v>
      </c>
    </row>
    <row r="136" spans="1:6" hidden="1" x14ac:dyDescent="0.25">
      <c r="A136" s="37">
        <v>13</v>
      </c>
      <c r="B136" s="13">
        <f t="shared" si="23"/>
        <v>360000000</v>
      </c>
      <c r="C136" s="13">
        <f t="shared" si="24"/>
        <v>7500000</v>
      </c>
      <c r="D136" s="18">
        <f t="shared" si="22"/>
        <v>2517000</v>
      </c>
      <c r="E136" s="20">
        <f t="shared" si="25"/>
        <v>10017000</v>
      </c>
      <c r="F136" s="18">
        <f t="shared" si="26"/>
        <v>352500000</v>
      </c>
    </row>
    <row r="137" spans="1:6" hidden="1" x14ac:dyDescent="0.25">
      <c r="A137" s="37">
        <v>14</v>
      </c>
      <c r="B137" s="13">
        <f t="shared" si="23"/>
        <v>352500000</v>
      </c>
      <c r="C137" s="13">
        <f t="shared" si="24"/>
        <v>7500000</v>
      </c>
      <c r="D137" s="18">
        <f t="shared" si="22"/>
        <v>2464562.5</v>
      </c>
      <c r="E137" s="20">
        <f t="shared" si="25"/>
        <v>9964562.5</v>
      </c>
      <c r="F137" s="18">
        <f t="shared" si="26"/>
        <v>345000000</v>
      </c>
    </row>
    <row r="138" spans="1:6" hidden="1" x14ac:dyDescent="0.25">
      <c r="A138" s="37">
        <v>15</v>
      </c>
      <c r="B138" s="13">
        <f t="shared" si="23"/>
        <v>345000000</v>
      </c>
      <c r="C138" s="13">
        <f t="shared" si="24"/>
        <v>7500000</v>
      </c>
      <c r="D138" s="18">
        <f t="shared" si="22"/>
        <v>2412125</v>
      </c>
      <c r="E138" s="20">
        <f t="shared" si="25"/>
        <v>9912125</v>
      </c>
      <c r="F138" s="18">
        <f t="shared" si="26"/>
        <v>337500000</v>
      </c>
    </row>
    <row r="139" spans="1:6" hidden="1" x14ac:dyDescent="0.25">
      <c r="A139" s="37">
        <v>16</v>
      </c>
      <c r="B139" s="13">
        <f t="shared" si="23"/>
        <v>337500000</v>
      </c>
      <c r="C139" s="13">
        <f t="shared" si="24"/>
        <v>7500000</v>
      </c>
      <c r="D139" s="18">
        <f t="shared" si="22"/>
        <v>2359687.5</v>
      </c>
      <c r="E139" s="20">
        <f t="shared" si="25"/>
        <v>9859687.5</v>
      </c>
      <c r="F139" s="18">
        <f t="shared" si="26"/>
        <v>330000000</v>
      </c>
    </row>
    <row r="140" spans="1:6" hidden="1" x14ac:dyDescent="0.25">
      <c r="A140" s="37">
        <v>17</v>
      </c>
      <c r="B140" s="13">
        <f t="shared" si="23"/>
        <v>330000000</v>
      </c>
      <c r="C140" s="13">
        <f t="shared" si="24"/>
        <v>7500000</v>
      </c>
      <c r="D140" s="18">
        <f t="shared" si="22"/>
        <v>2307250</v>
      </c>
      <c r="E140" s="20">
        <f t="shared" si="25"/>
        <v>9807250</v>
      </c>
      <c r="F140" s="18">
        <f t="shared" si="26"/>
        <v>322500000</v>
      </c>
    </row>
    <row r="141" spans="1:6" hidden="1" x14ac:dyDescent="0.25">
      <c r="A141" s="37">
        <v>18</v>
      </c>
      <c r="B141" s="13">
        <f t="shared" si="23"/>
        <v>322500000</v>
      </c>
      <c r="C141" s="13">
        <f t="shared" si="24"/>
        <v>7500000</v>
      </c>
      <c r="D141" s="18">
        <f t="shared" si="22"/>
        <v>2254812.5</v>
      </c>
      <c r="E141" s="20">
        <f t="shared" si="25"/>
        <v>9754812.5</v>
      </c>
      <c r="F141" s="18">
        <f t="shared" si="26"/>
        <v>315000000</v>
      </c>
    </row>
    <row r="142" spans="1:6" hidden="1" x14ac:dyDescent="0.25">
      <c r="A142" s="37">
        <v>19</v>
      </c>
      <c r="B142" s="13">
        <f t="shared" si="23"/>
        <v>315000000</v>
      </c>
      <c r="C142" s="13">
        <f t="shared" si="24"/>
        <v>7500000</v>
      </c>
      <c r="D142" s="18">
        <f t="shared" si="22"/>
        <v>2202375</v>
      </c>
      <c r="E142" s="20">
        <f t="shared" si="25"/>
        <v>9702375</v>
      </c>
      <c r="F142" s="18">
        <f t="shared" si="26"/>
        <v>307500000</v>
      </c>
    </row>
    <row r="143" spans="1:6" hidden="1" x14ac:dyDescent="0.25">
      <c r="A143" s="37">
        <v>20</v>
      </c>
      <c r="B143" s="13">
        <f t="shared" si="23"/>
        <v>307500000</v>
      </c>
      <c r="C143" s="13">
        <f t="shared" si="24"/>
        <v>7500000</v>
      </c>
      <c r="D143" s="18">
        <f t="shared" si="22"/>
        <v>2149937.5</v>
      </c>
      <c r="E143" s="20">
        <f t="shared" si="25"/>
        <v>9649937.5</v>
      </c>
      <c r="F143" s="18">
        <f t="shared" si="26"/>
        <v>300000000</v>
      </c>
    </row>
    <row r="144" spans="1:6" hidden="1" x14ac:dyDescent="0.25">
      <c r="A144" s="37">
        <v>21</v>
      </c>
      <c r="B144" s="13">
        <f t="shared" si="23"/>
        <v>300000000</v>
      </c>
      <c r="C144" s="13">
        <f t="shared" si="24"/>
        <v>7500000</v>
      </c>
      <c r="D144" s="18">
        <f t="shared" si="22"/>
        <v>2097500</v>
      </c>
      <c r="E144" s="20">
        <f t="shared" si="25"/>
        <v>9597500</v>
      </c>
      <c r="F144" s="18">
        <f t="shared" si="26"/>
        <v>292500000</v>
      </c>
    </row>
    <row r="145" spans="1:6" hidden="1" x14ac:dyDescent="0.25">
      <c r="A145" s="37">
        <v>22</v>
      </c>
      <c r="B145" s="13">
        <f t="shared" si="23"/>
        <v>292500000</v>
      </c>
      <c r="C145" s="13">
        <f t="shared" si="24"/>
        <v>7500000</v>
      </c>
      <c r="D145" s="18">
        <f t="shared" si="22"/>
        <v>2045062.5</v>
      </c>
      <c r="E145" s="20">
        <f t="shared" si="25"/>
        <v>9545062.5</v>
      </c>
      <c r="F145" s="18">
        <f t="shared" si="26"/>
        <v>285000000</v>
      </c>
    </row>
    <row r="146" spans="1:6" hidden="1" x14ac:dyDescent="0.25">
      <c r="A146" s="37">
        <v>23</v>
      </c>
      <c r="B146" s="13">
        <f t="shared" si="23"/>
        <v>285000000</v>
      </c>
      <c r="C146" s="13">
        <f t="shared" si="24"/>
        <v>7500000</v>
      </c>
      <c r="D146" s="18">
        <f t="shared" si="22"/>
        <v>1992625</v>
      </c>
      <c r="E146" s="20">
        <f t="shared" si="25"/>
        <v>9492625</v>
      </c>
      <c r="F146" s="18">
        <f t="shared" si="26"/>
        <v>277500000</v>
      </c>
    </row>
    <row r="147" spans="1:6" hidden="1" x14ac:dyDescent="0.25">
      <c r="A147" s="37">
        <v>24</v>
      </c>
      <c r="B147" s="13">
        <f t="shared" si="23"/>
        <v>277500000</v>
      </c>
      <c r="C147" s="13">
        <f t="shared" si="24"/>
        <v>7500000</v>
      </c>
      <c r="D147" s="18">
        <f t="shared" si="22"/>
        <v>1940187.5</v>
      </c>
      <c r="E147" s="20">
        <f t="shared" si="25"/>
        <v>9440187.5</v>
      </c>
      <c r="F147" s="18">
        <f t="shared" si="26"/>
        <v>270000000</v>
      </c>
    </row>
    <row r="148" spans="1:6" hidden="1" x14ac:dyDescent="0.25">
      <c r="A148" s="37">
        <v>25</v>
      </c>
      <c r="B148" s="13">
        <f t="shared" si="23"/>
        <v>270000000</v>
      </c>
      <c r="C148" s="13">
        <f t="shared" si="24"/>
        <v>7500000</v>
      </c>
      <c r="D148" s="18">
        <f t="shared" si="22"/>
        <v>1887750</v>
      </c>
      <c r="E148" s="20">
        <f t="shared" si="25"/>
        <v>9387750</v>
      </c>
      <c r="F148" s="18">
        <f t="shared" si="26"/>
        <v>262500000</v>
      </c>
    </row>
    <row r="149" spans="1:6" hidden="1" x14ac:dyDescent="0.25">
      <c r="A149" s="37">
        <v>26</v>
      </c>
      <c r="B149" s="13">
        <f t="shared" si="23"/>
        <v>262500000</v>
      </c>
      <c r="C149" s="13">
        <f t="shared" si="24"/>
        <v>7500000</v>
      </c>
      <c r="D149" s="18">
        <f t="shared" si="22"/>
        <v>1835312.5</v>
      </c>
      <c r="E149" s="20">
        <f t="shared" si="25"/>
        <v>9335312.5</v>
      </c>
      <c r="F149" s="18">
        <f t="shared" si="26"/>
        <v>255000000</v>
      </c>
    </row>
    <row r="150" spans="1:6" hidden="1" x14ac:dyDescent="0.25">
      <c r="A150" s="37">
        <v>27</v>
      </c>
      <c r="B150" s="13">
        <f t="shared" si="23"/>
        <v>255000000</v>
      </c>
      <c r="C150" s="13">
        <f t="shared" si="24"/>
        <v>7500000</v>
      </c>
      <c r="D150" s="18">
        <f t="shared" si="22"/>
        <v>1782875</v>
      </c>
      <c r="E150" s="20">
        <f t="shared" si="25"/>
        <v>9282875</v>
      </c>
      <c r="F150" s="18">
        <f t="shared" si="26"/>
        <v>247500000</v>
      </c>
    </row>
    <row r="151" spans="1:6" hidden="1" x14ac:dyDescent="0.25">
      <c r="A151" s="37">
        <v>28</v>
      </c>
      <c r="B151" s="13">
        <f t="shared" si="23"/>
        <v>247500000</v>
      </c>
      <c r="C151" s="13">
        <f t="shared" si="24"/>
        <v>7500000</v>
      </c>
      <c r="D151" s="18">
        <f t="shared" si="22"/>
        <v>1730437.5</v>
      </c>
      <c r="E151" s="20">
        <f t="shared" si="25"/>
        <v>9230437.5</v>
      </c>
      <c r="F151" s="18">
        <f t="shared" si="26"/>
        <v>240000000</v>
      </c>
    </row>
    <row r="152" spans="1:6" hidden="1" x14ac:dyDescent="0.25">
      <c r="A152" s="37">
        <v>29</v>
      </c>
      <c r="B152" s="13">
        <f t="shared" si="23"/>
        <v>240000000</v>
      </c>
      <c r="C152" s="13">
        <f t="shared" si="24"/>
        <v>7500000</v>
      </c>
      <c r="D152" s="18">
        <f t="shared" si="22"/>
        <v>1678000</v>
      </c>
      <c r="E152" s="20">
        <f t="shared" si="25"/>
        <v>9178000</v>
      </c>
      <c r="F152" s="18">
        <f t="shared" si="26"/>
        <v>232500000</v>
      </c>
    </row>
    <row r="153" spans="1:6" hidden="1" x14ac:dyDescent="0.25">
      <c r="A153" s="37">
        <v>30</v>
      </c>
      <c r="B153" s="13">
        <f t="shared" si="23"/>
        <v>232500000</v>
      </c>
      <c r="C153" s="13">
        <f t="shared" si="24"/>
        <v>7500000</v>
      </c>
      <c r="D153" s="18">
        <f t="shared" si="22"/>
        <v>1625562.5</v>
      </c>
      <c r="E153" s="20">
        <f t="shared" si="25"/>
        <v>9125562.5</v>
      </c>
      <c r="F153" s="18">
        <f t="shared" si="26"/>
        <v>225000000</v>
      </c>
    </row>
    <row r="154" spans="1:6" hidden="1" x14ac:dyDescent="0.25">
      <c r="A154" s="37">
        <v>31</v>
      </c>
      <c r="B154" s="13">
        <f t="shared" si="23"/>
        <v>225000000</v>
      </c>
      <c r="C154" s="13">
        <f t="shared" si="24"/>
        <v>7500000</v>
      </c>
      <c r="D154" s="18">
        <f t="shared" si="22"/>
        <v>1573125</v>
      </c>
      <c r="E154" s="20">
        <f t="shared" si="25"/>
        <v>9073125</v>
      </c>
      <c r="F154" s="18">
        <f t="shared" si="26"/>
        <v>217500000</v>
      </c>
    </row>
    <row r="155" spans="1:6" hidden="1" x14ac:dyDescent="0.25">
      <c r="A155" s="37">
        <v>32</v>
      </c>
      <c r="B155" s="13">
        <f t="shared" si="23"/>
        <v>217500000</v>
      </c>
      <c r="C155" s="13">
        <f t="shared" si="24"/>
        <v>7500000</v>
      </c>
      <c r="D155" s="18">
        <f t="shared" si="22"/>
        <v>1520687.5</v>
      </c>
      <c r="E155" s="20">
        <f t="shared" si="25"/>
        <v>9020687.5</v>
      </c>
      <c r="F155" s="18">
        <f t="shared" si="26"/>
        <v>210000000</v>
      </c>
    </row>
    <row r="156" spans="1:6" hidden="1" x14ac:dyDescent="0.25">
      <c r="A156" s="37">
        <v>33</v>
      </c>
      <c r="B156" s="13">
        <f t="shared" si="23"/>
        <v>210000000</v>
      </c>
      <c r="C156" s="13">
        <f t="shared" si="24"/>
        <v>7500000</v>
      </c>
      <c r="D156" s="18">
        <f t="shared" si="22"/>
        <v>1468250</v>
      </c>
      <c r="E156" s="20">
        <f t="shared" si="25"/>
        <v>8968250</v>
      </c>
      <c r="F156" s="18">
        <f t="shared" si="26"/>
        <v>202500000</v>
      </c>
    </row>
    <row r="157" spans="1:6" hidden="1" x14ac:dyDescent="0.25">
      <c r="A157" s="37">
        <v>34</v>
      </c>
      <c r="B157" s="13">
        <f t="shared" si="23"/>
        <v>202500000</v>
      </c>
      <c r="C157" s="13">
        <f t="shared" si="24"/>
        <v>7500000</v>
      </c>
      <c r="D157" s="18">
        <f t="shared" si="22"/>
        <v>1415812.5</v>
      </c>
      <c r="E157" s="20">
        <f t="shared" si="25"/>
        <v>8915812.5</v>
      </c>
      <c r="F157" s="18">
        <f t="shared" si="26"/>
        <v>195000000</v>
      </c>
    </row>
    <row r="158" spans="1:6" hidden="1" x14ac:dyDescent="0.25">
      <c r="A158" s="37">
        <v>35</v>
      </c>
      <c r="B158" s="13">
        <f t="shared" si="23"/>
        <v>195000000</v>
      </c>
      <c r="C158" s="13">
        <f t="shared" si="24"/>
        <v>7500000</v>
      </c>
      <c r="D158" s="18">
        <f t="shared" si="22"/>
        <v>1363375</v>
      </c>
      <c r="E158" s="20">
        <f t="shared" si="25"/>
        <v>8863375</v>
      </c>
      <c r="F158" s="18">
        <f t="shared" si="26"/>
        <v>187500000</v>
      </c>
    </row>
    <row r="159" spans="1:6" hidden="1" x14ac:dyDescent="0.25">
      <c r="A159" s="37">
        <v>36</v>
      </c>
      <c r="B159" s="13">
        <f t="shared" si="23"/>
        <v>187500000</v>
      </c>
      <c r="C159" s="13">
        <f t="shared" si="24"/>
        <v>7500000</v>
      </c>
      <c r="D159" s="18">
        <f t="shared" si="22"/>
        <v>1310937.5</v>
      </c>
      <c r="E159" s="20">
        <f t="shared" si="25"/>
        <v>8810937.5</v>
      </c>
      <c r="F159" s="18">
        <f t="shared" si="26"/>
        <v>180000000</v>
      </c>
    </row>
    <row r="160" spans="1:6" hidden="1" x14ac:dyDescent="0.25">
      <c r="A160" s="37">
        <v>37</v>
      </c>
      <c r="B160" s="13">
        <f t="shared" si="23"/>
        <v>180000000</v>
      </c>
      <c r="C160" s="13">
        <f t="shared" si="24"/>
        <v>7500000</v>
      </c>
      <c r="D160" s="22">
        <f>B160*$G$18</f>
        <v>1500000</v>
      </c>
      <c r="E160" s="20">
        <f t="shared" si="25"/>
        <v>9000000</v>
      </c>
      <c r="F160" s="18">
        <f t="shared" si="26"/>
        <v>172500000</v>
      </c>
    </row>
    <row r="161" spans="1:6" hidden="1" x14ac:dyDescent="0.25">
      <c r="A161" s="37">
        <v>38</v>
      </c>
      <c r="B161" s="13">
        <f t="shared" si="23"/>
        <v>172500000</v>
      </c>
      <c r="C161" s="13">
        <f t="shared" si="24"/>
        <v>7500000</v>
      </c>
      <c r="D161" s="22">
        <f t="shared" ref="D161:D170" si="27">B161*$G$18</f>
        <v>1437500</v>
      </c>
      <c r="E161" s="20">
        <f t="shared" si="25"/>
        <v>8937500</v>
      </c>
      <c r="F161" s="18">
        <f t="shared" si="26"/>
        <v>165000000</v>
      </c>
    </row>
    <row r="162" spans="1:6" hidden="1" x14ac:dyDescent="0.25">
      <c r="A162" s="37">
        <v>39</v>
      </c>
      <c r="B162" s="13">
        <f t="shared" si="23"/>
        <v>165000000</v>
      </c>
      <c r="C162" s="13">
        <f t="shared" si="24"/>
        <v>7500000</v>
      </c>
      <c r="D162" s="22">
        <f t="shared" si="27"/>
        <v>1375000</v>
      </c>
      <c r="E162" s="20">
        <f t="shared" si="25"/>
        <v>8875000</v>
      </c>
      <c r="F162" s="18">
        <f t="shared" si="26"/>
        <v>157500000</v>
      </c>
    </row>
    <row r="163" spans="1:6" hidden="1" x14ac:dyDescent="0.25">
      <c r="A163" s="37">
        <v>40</v>
      </c>
      <c r="B163" s="13">
        <f t="shared" si="23"/>
        <v>157500000</v>
      </c>
      <c r="C163" s="13">
        <f t="shared" si="24"/>
        <v>7500000</v>
      </c>
      <c r="D163" s="22">
        <f t="shared" si="27"/>
        <v>1312500</v>
      </c>
      <c r="E163" s="20">
        <f t="shared" si="25"/>
        <v>8812500</v>
      </c>
      <c r="F163" s="18">
        <f t="shared" si="26"/>
        <v>150000000</v>
      </c>
    </row>
    <row r="164" spans="1:6" hidden="1" x14ac:dyDescent="0.25">
      <c r="A164" s="37">
        <v>41</v>
      </c>
      <c r="B164" s="13">
        <f t="shared" si="23"/>
        <v>150000000</v>
      </c>
      <c r="C164" s="13">
        <f t="shared" si="24"/>
        <v>7500000</v>
      </c>
      <c r="D164" s="22">
        <f t="shared" si="27"/>
        <v>1250000</v>
      </c>
      <c r="E164" s="20">
        <f t="shared" si="25"/>
        <v>8750000</v>
      </c>
      <c r="F164" s="18">
        <f t="shared" si="26"/>
        <v>142500000</v>
      </c>
    </row>
    <row r="165" spans="1:6" hidden="1" x14ac:dyDescent="0.25">
      <c r="A165" s="37">
        <v>42</v>
      </c>
      <c r="B165" s="13">
        <f t="shared" si="23"/>
        <v>142500000</v>
      </c>
      <c r="C165" s="13">
        <f t="shared" si="24"/>
        <v>7500000</v>
      </c>
      <c r="D165" s="22">
        <f t="shared" si="27"/>
        <v>1187500</v>
      </c>
      <c r="E165" s="20">
        <f t="shared" si="25"/>
        <v>8687500</v>
      </c>
      <c r="F165" s="18">
        <f t="shared" si="26"/>
        <v>135000000</v>
      </c>
    </row>
    <row r="166" spans="1:6" hidden="1" x14ac:dyDescent="0.25">
      <c r="A166" s="37">
        <v>43</v>
      </c>
      <c r="B166" s="13">
        <f t="shared" si="23"/>
        <v>135000000</v>
      </c>
      <c r="C166" s="13">
        <f t="shared" si="24"/>
        <v>7500000</v>
      </c>
      <c r="D166" s="22">
        <f t="shared" si="27"/>
        <v>1125000</v>
      </c>
      <c r="E166" s="20">
        <f t="shared" si="25"/>
        <v>8625000</v>
      </c>
      <c r="F166" s="18">
        <f t="shared" si="26"/>
        <v>127500000</v>
      </c>
    </row>
    <row r="167" spans="1:6" hidden="1" x14ac:dyDescent="0.25">
      <c r="A167" s="37">
        <v>44</v>
      </c>
      <c r="B167" s="13">
        <f t="shared" si="23"/>
        <v>127500000</v>
      </c>
      <c r="C167" s="13">
        <f t="shared" si="24"/>
        <v>7500000</v>
      </c>
      <c r="D167" s="22">
        <f t="shared" si="27"/>
        <v>1062500</v>
      </c>
      <c r="E167" s="20">
        <f t="shared" si="25"/>
        <v>8562500</v>
      </c>
      <c r="F167" s="18">
        <f t="shared" si="26"/>
        <v>120000000</v>
      </c>
    </row>
    <row r="168" spans="1:6" hidden="1" x14ac:dyDescent="0.25">
      <c r="A168" s="37">
        <v>45</v>
      </c>
      <c r="B168" s="13">
        <f t="shared" si="23"/>
        <v>120000000</v>
      </c>
      <c r="C168" s="13">
        <f t="shared" si="24"/>
        <v>7500000</v>
      </c>
      <c r="D168" s="22">
        <f t="shared" si="27"/>
        <v>1000000</v>
      </c>
      <c r="E168" s="20">
        <f t="shared" si="25"/>
        <v>8500000</v>
      </c>
      <c r="F168" s="18">
        <f t="shared" si="26"/>
        <v>112500000</v>
      </c>
    </row>
    <row r="169" spans="1:6" hidden="1" x14ac:dyDescent="0.25">
      <c r="A169" s="37">
        <v>46</v>
      </c>
      <c r="B169" s="13">
        <f t="shared" si="23"/>
        <v>112500000</v>
      </c>
      <c r="C169" s="13">
        <f t="shared" si="24"/>
        <v>7500000</v>
      </c>
      <c r="D169" s="22">
        <f t="shared" si="27"/>
        <v>937500</v>
      </c>
      <c r="E169" s="20">
        <f t="shared" si="25"/>
        <v>8437500</v>
      </c>
      <c r="F169" s="18">
        <f t="shared" si="26"/>
        <v>105000000</v>
      </c>
    </row>
    <row r="170" spans="1:6" hidden="1" x14ac:dyDescent="0.25">
      <c r="A170" s="37">
        <v>47</v>
      </c>
      <c r="B170" s="13">
        <f t="shared" si="23"/>
        <v>105000000</v>
      </c>
      <c r="C170" s="13">
        <f t="shared" si="24"/>
        <v>7500000</v>
      </c>
      <c r="D170" s="22">
        <f t="shared" si="27"/>
        <v>875000</v>
      </c>
      <c r="E170" s="20">
        <f t="shared" si="25"/>
        <v>8375000</v>
      </c>
      <c r="F170" s="18">
        <f t="shared" si="26"/>
        <v>97500000</v>
      </c>
    </row>
    <row r="171" spans="1:6" hidden="1" x14ac:dyDescent="0.25">
      <c r="A171" s="37">
        <v>48</v>
      </c>
      <c r="B171" s="13">
        <f t="shared" si="23"/>
        <v>97500000</v>
      </c>
      <c r="C171" s="13">
        <f t="shared" si="24"/>
        <v>7500000</v>
      </c>
      <c r="D171" s="22">
        <f>B171*$G$18</f>
        <v>812500</v>
      </c>
      <c r="E171" s="20">
        <f t="shared" si="25"/>
        <v>8312500</v>
      </c>
      <c r="F171" s="18">
        <f t="shared" si="26"/>
        <v>90000000</v>
      </c>
    </row>
    <row r="172" spans="1:6" hidden="1" x14ac:dyDescent="0.25">
      <c r="A172" s="37">
        <v>49</v>
      </c>
      <c r="B172" s="13">
        <f t="shared" si="23"/>
        <v>90000000</v>
      </c>
      <c r="C172" s="13">
        <f t="shared" si="24"/>
        <v>7500000</v>
      </c>
      <c r="D172" s="18">
        <f>B172*$G$54</f>
        <v>787499.99999999988</v>
      </c>
      <c r="E172" s="20">
        <f t="shared" si="25"/>
        <v>8287500</v>
      </c>
      <c r="F172" s="18">
        <f t="shared" si="26"/>
        <v>82500000</v>
      </c>
    </row>
    <row r="173" spans="1:6" hidden="1" x14ac:dyDescent="0.25">
      <c r="A173" s="37">
        <v>50</v>
      </c>
      <c r="B173" s="13">
        <f t="shared" si="23"/>
        <v>82500000</v>
      </c>
      <c r="C173" s="13">
        <f t="shared" si="24"/>
        <v>7500000</v>
      </c>
      <c r="D173" s="18">
        <f t="shared" ref="D173:D183" si="28">B173*$G$54</f>
        <v>721874.99999999988</v>
      </c>
      <c r="E173" s="20">
        <f t="shared" si="25"/>
        <v>8221875</v>
      </c>
      <c r="F173" s="18">
        <f t="shared" si="26"/>
        <v>75000000</v>
      </c>
    </row>
    <row r="174" spans="1:6" hidden="1" x14ac:dyDescent="0.25">
      <c r="A174" s="37">
        <v>51</v>
      </c>
      <c r="B174" s="13">
        <f t="shared" si="23"/>
        <v>75000000</v>
      </c>
      <c r="C174" s="13">
        <f t="shared" si="24"/>
        <v>7500000</v>
      </c>
      <c r="D174" s="18">
        <f t="shared" si="28"/>
        <v>656249.99999999988</v>
      </c>
      <c r="E174" s="20">
        <f t="shared" si="25"/>
        <v>8156250</v>
      </c>
      <c r="F174" s="18">
        <f t="shared" si="26"/>
        <v>67500000</v>
      </c>
    </row>
    <row r="175" spans="1:6" hidden="1" x14ac:dyDescent="0.25">
      <c r="A175" s="37">
        <v>52</v>
      </c>
      <c r="B175" s="13">
        <f t="shared" si="23"/>
        <v>67500000</v>
      </c>
      <c r="C175" s="13">
        <f t="shared" si="24"/>
        <v>7500000</v>
      </c>
      <c r="D175" s="18">
        <f t="shared" si="28"/>
        <v>590624.99999999988</v>
      </c>
      <c r="E175" s="20">
        <f t="shared" si="25"/>
        <v>8090625</v>
      </c>
      <c r="F175" s="18">
        <f t="shared" si="26"/>
        <v>60000000</v>
      </c>
    </row>
    <row r="176" spans="1:6" hidden="1" x14ac:dyDescent="0.25">
      <c r="A176" s="37">
        <v>53</v>
      </c>
      <c r="B176" s="13">
        <f t="shared" si="23"/>
        <v>60000000</v>
      </c>
      <c r="C176" s="13">
        <f t="shared" si="24"/>
        <v>7500000</v>
      </c>
      <c r="D176" s="18">
        <f t="shared" si="28"/>
        <v>525000</v>
      </c>
      <c r="E176" s="20">
        <f t="shared" si="25"/>
        <v>8025000</v>
      </c>
      <c r="F176" s="18">
        <f t="shared" si="26"/>
        <v>52500000</v>
      </c>
    </row>
    <row r="177" spans="1:6" hidden="1" x14ac:dyDescent="0.25">
      <c r="A177" s="37">
        <v>54</v>
      </c>
      <c r="B177" s="13">
        <f t="shared" si="23"/>
        <v>52500000</v>
      </c>
      <c r="C177" s="13">
        <f t="shared" si="24"/>
        <v>7500000</v>
      </c>
      <c r="D177" s="18">
        <f t="shared" si="28"/>
        <v>459374.99999999994</v>
      </c>
      <c r="E177" s="20">
        <f t="shared" si="25"/>
        <v>7959375</v>
      </c>
      <c r="F177" s="18">
        <f t="shared" si="26"/>
        <v>45000000</v>
      </c>
    </row>
    <row r="178" spans="1:6" hidden="1" x14ac:dyDescent="0.25">
      <c r="A178" s="37">
        <v>55</v>
      </c>
      <c r="B178" s="13">
        <f t="shared" si="23"/>
        <v>45000000</v>
      </c>
      <c r="C178" s="13">
        <f t="shared" si="24"/>
        <v>7500000</v>
      </c>
      <c r="D178" s="18">
        <f t="shared" si="28"/>
        <v>393749.99999999994</v>
      </c>
      <c r="E178" s="20">
        <f t="shared" si="25"/>
        <v>7893750</v>
      </c>
      <c r="F178" s="18">
        <f t="shared" si="26"/>
        <v>37500000</v>
      </c>
    </row>
    <row r="179" spans="1:6" hidden="1" x14ac:dyDescent="0.25">
      <c r="A179" s="37">
        <v>56</v>
      </c>
      <c r="B179" s="13">
        <f t="shared" si="23"/>
        <v>37500000</v>
      </c>
      <c r="C179" s="13">
        <f t="shared" si="24"/>
        <v>7500000</v>
      </c>
      <c r="D179" s="18">
        <f t="shared" si="28"/>
        <v>328124.99999999994</v>
      </c>
      <c r="E179" s="20">
        <f t="shared" si="25"/>
        <v>7828125</v>
      </c>
      <c r="F179" s="18">
        <f t="shared" si="26"/>
        <v>30000000</v>
      </c>
    </row>
    <row r="180" spans="1:6" hidden="1" x14ac:dyDescent="0.25">
      <c r="A180" s="37">
        <v>57</v>
      </c>
      <c r="B180" s="13">
        <f t="shared" si="23"/>
        <v>30000000</v>
      </c>
      <c r="C180" s="13">
        <f t="shared" si="24"/>
        <v>7500000</v>
      </c>
      <c r="D180" s="18">
        <f t="shared" si="28"/>
        <v>262500</v>
      </c>
      <c r="E180" s="20">
        <f t="shared" si="25"/>
        <v>7762500</v>
      </c>
      <c r="F180" s="18">
        <f t="shared" si="26"/>
        <v>22500000</v>
      </c>
    </row>
    <row r="181" spans="1:6" hidden="1" x14ac:dyDescent="0.25">
      <c r="A181" s="37">
        <v>58</v>
      </c>
      <c r="B181" s="13">
        <f t="shared" si="23"/>
        <v>22500000</v>
      </c>
      <c r="C181" s="13">
        <f t="shared" si="24"/>
        <v>7500000</v>
      </c>
      <c r="D181" s="18">
        <f t="shared" si="28"/>
        <v>196874.99999999997</v>
      </c>
      <c r="E181" s="20">
        <f t="shared" si="25"/>
        <v>7696875</v>
      </c>
      <c r="F181" s="18">
        <f t="shared" si="26"/>
        <v>15000000</v>
      </c>
    </row>
    <row r="182" spans="1:6" hidden="1" x14ac:dyDescent="0.25">
      <c r="A182" s="37">
        <v>59</v>
      </c>
      <c r="B182" s="13">
        <f t="shared" si="23"/>
        <v>15000000</v>
      </c>
      <c r="C182" s="13">
        <f t="shared" si="24"/>
        <v>7500000</v>
      </c>
      <c r="D182" s="18">
        <f t="shared" si="28"/>
        <v>131250</v>
      </c>
      <c r="E182" s="20">
        <f t="shared" si="25"/>
        <v>7631250</v>
      </c>
      <c r="F182" s="18">
        <f t="shared" si="26"/>
        <v>7500000</v>
      </c>
    </row>
    <row r="183" spans="1:6" hidden="1" x14ac:dyDescent="0.25">
      <c r="A183" s="37">
        <v>60</v>
      </c>
      <c r="B183" s="13">
        <f t="shared" si="23"/>
        <v>7500000</v>
      </c>
      <c r="C183" s="13">
        <f t="shared" si="24"/>
        <v>7500000</v>
      </c>
      <c r="D183" s="18">
        <f t="shared" si="28"/>
        <v>65625</v>
      </c>
      <c r="E183" s="20">
        <f t="shared" si="25"/>
        <v>7565625</v>
      </c>
      <c r="F183" s="18">
        <f t="shared" si="26"/>
        <v>0</v>
      </c>
    </row>
    <row r="184" spans="1:6" hidden="1" x14ac:dyDescent="0.25"/>
    <row r="185" spans="1:6" hidden="1" x14ac:dyDescent="0.25">
      <c r="C185" s="19">
        <f>SUM(C124:C184)</f>
        <v>450000000</v>
      </c>
      <c r="D185" s="19">
        <f>SUM(D124:D184)</f>
        <v>99223125</v>
      </c>
    </row>
    <row r="186" spans="1:6" hidden="1" x14ac:dyDescent="0.25"/>
    <row r="187" spans="1:6" hidden="1" x14ac:dyDescent="0.25"/>
    <row r="188" spans="1:6" hidden="1" x14ac:dyDescent="0.25"/>
    <row r="189" spans="1:6" hidden="1" x14ac:dyDescent="0.25"/>
    <row r="190" spans="1:6" hidden="1" x14ac:dyDescent="0.25"/>
    <row r="191" spans="1:6" hidden="1" x14ac:dyDescent="0.25"/>
    <row r="192" spans="1:6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</sheetData>
  <mergeCells count="1">
    <mergeCell ref="A120:B120"/>
  </mergeCells>
  <pageMargins left="0.5" right="0.2" top="0.25" bottom="0.25" header="0.3" footer="0.3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THANG 1</vt:lpstr>
      <vt:lpstr>THANG 2</vt:lpstr>
      <vt:lpstr>THANG3</vt:lpstr>
      <vt:lpstr>nam 2019</vt:lpstr>
      <vt:lpstr>Sheet10</vt:lpstr>
      <vt:lpstr>TENNV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ASRock</dc:creator>
  <cp:lastModifiedBy>ASRock</cp:lastModifiedBy>
  <cp:lastPrinted>2019-12-27T06:20:20Z</cp:lastPrinted>
  <dcterms:created xsi:type="dcterms:W3CDTF">2019-01-12T01:41:44Z</dcterms:created>
  <dcterms:modified xsi:type="dcterms:W3CDTF">2019-12-28T01:39:53Z</dcterms:modified>
</cp:coreProperties>
</file>